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n\Desktop\"/>
    </mc:Choice>
  </mc:AlternateContent>
  <bookViews>
    <workbookView xWindow="0" yWindow="0" windowWidth="8340" windowHeight="646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7" i="1" l="1"/>
  <c r="H167" i="1"/>
  <c r="I167" i="1"/>
  <c r="J167" i="1"/>
  <c r="G152" i="1"/>
  <c r="H152" i="1"/>
  <c r="I152" i="1"/>
  <c r="J152" i="1"/>
  <c r="G143" i="1"/>
  <c r="H143" i="1"/>
  <c r="I143" i="1"/>
  <c r="J143" i="1"/>
  <c r="G134" i="1"/>
  <c r="H134" i="1"/>
  <c r="I134" i="1"/>
  <c r="J134" i="1"/>
  <c r="G119" i="1"/>
  <c r="H119" i="1"/>
  <c r="I119" i="1"/>
  <c r="J119" i="1"/>
  <c r="G79" i="1"/>
  <c r="H79" i="1"/>
  <c r="I79" i="1"/>
  <c r="J79" i="1"/>
  <c r="F79" i="1"/>
  <c r="G72" i="1"/>
  <c r="H72" i="1"/>
  <c r="I72" i="1"/>
  <c r="J72" i="1"/>
  <c r="H63" i="1"/>
  <c r="G55" i="1"/>
  <c r="H55" i="1"/>
  <c r="I55" i="1"/>
  <c r="J55" i="1"/>
  <c r="G47" i="1"/>
  <c r="H47" i="1"/>
  <c r="I47" i="1"/>
  <c r="J47" i="1"/>
  <c r="F47" i="1"/>
  <c r="J38" i="1"/>
  <c r="I38" i="1"/>
  <c r="H38" i="1"/>
  <c r="G38" i="1"/>
  <c r="J24" i="1"/>
  <c r="I24" i="1"/>
  <c r="H24" i="1"/>
  <c r="G24" i="1"/>
  <c r="F24" i="1"/>
  <c r="I14" i="1"/>
  <c r="J111" i="1"/>
  <c r="I111" i="1"/>
  <c r="H111" i="1"/>
  <c r="G111" i="1"/>
  <c r="F111" i="1"/>
  <c r="J95" i="1"/>
  <c r="I95" i="1"/>
  <c r="H95" i="1"/>
  <c r="G95" i="1"/>
  <c r="J87" i="1"/>
  <c r="I87" i="1"/>
  <c r="H87" i="1"/>
  <c r="G87" i="1"/>
  <c r="J31" i="1"/>
  <c r="I31" i="1"/>
  <c r="H31" i="1"/>
  <c r="G31" i="1"/>
  <c r="F31" i="1"/>
  <c r="G14" i="1" l="1"/>
  <c r="G12" i="1"/>
  <c r="H12" i="1"/>
  <c r="I12" i="1"/>
  <c r="J12" i="1"/>
  <c r="F14" i="1"/>
  <c r="F165" i="1" l="1"/>
  <c r="F164" i="1"/>
  <c r="F167" i="1" s="1"/>
  <c r="F151" i="1"/>
  <c r="F150" i="1"/>
  <c r="F148" i="1"/>
  <c r="F144" i="1"/>
  <c r="F133" i="1"/>
  <c r="F132" i="1"/>
  <c r="F131" i="1"/>
  <c r="F117" i="1"/>
  <c r="F116" i="1"/>
  <c r="F103" i="1"/>
  <c r="F102" i="1"/>
  <c r="F86" i="1"/>
  <c r="F85" i="1"/>
  <c r="F71" i="1"/>
  <c r="F70" i="1"/>
  <c r="F66" i="1"/>
  <c r="F54" i="1"/>
  <c r="F53" i="1"/>
  <c r="F55" i="1" s="1"/>
  <c r="F37" i="1"/>
  <c r="F36" i="1"/>
  <c r="F38" i="1" s="1"/>
  <c r="F140" i="1"/>
  <c r="F143" i="1" s="1"/>
  <c r="F92" i="1"/>
  <c r="F95" i="1" s="1"/>
  <c r="F58" i="1"/>
  <c r="F63" i="1" s="1"/>
  <c r="J14" i="1"/>
  <c r="H14" i="1"/>
  <c r="J159" i="1"/>
  <c r="I159" i="1"/>
  <c r="H159" i="1"/>
  <c r="G159" i="1"/>
  <c r="F159" i="1"/>
  <c r="J126" i="1"/>
  <c r="I126" i="1"/>
  <c r="H126" i="1"/>
  <c r="G126" i="1"/>
  <c r="J63" i="1"/>
  <c r="I63" i="1"/>
  <c r="G63" i="1"/>
  <c r="F134" i="1" l="1"/>
  <c r="F152" i="1"/>
  <c r="F72" i="1"/>
  <c r="F119" i="1"/>
  <c r="F87" i="1"/>
  <c r="F126" i="1"/>
</calcChain>
</file>

<file path=xl/sharedStrings.xml><?xml version="1.0" encoding="utf-8"?>
<sst xmlns="http://schemas.openxmlformats.org/spreadsheetml/2006/main" count="463" uniqueCount="167">
  <si>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</si>
  <si>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</si>
  <si>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</si>
  <si>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</si>
  <si>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</si>
  <si>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</si>
  <si>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</si>
  <si>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</si>
  <si>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</si>
  <si>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</si>
  <si>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</si>
  <si>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</si>
  <si>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</si>
  <si>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</si>
  <si>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</si>
  <si>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</si>
  <si>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</si>
  <si>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</si>
  <si>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</si>
  <si>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</si>
  <si>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</si>
  <si>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</si>
  <si>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</si>
  <si>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соус</t>
  </si>
  <si>
    <t>п/п</t>
  </si>
  <si>
    <t>фрукты</t>
  </si>
  <si>
    <t>Яблоко</t>
  </si>
  <si>
    <t>Итого за день:</t>
  </si>
  <si>
    <t>2 блюдо</t>
  </si>
  <si>
    <t>гарнир</t>
  </si>
  <si>
    <t>Каша гречневая рассыпчатая</t>
  </si>
  <si>
    <t>напиток</t>
  </si>
  <si>
    <t>хлеб черн.</t>
  </si>
  <si>
    <t>Хлеб "Прибрежный" обогащенный йодом</t>
  </si>
  <si>
    <t>хлеб бел.</t>
  </si>
  <si>
    <t>Хлеб пшеничный из муки в/с</t>
  </si>
  <si>
    <t>Пюре картофельное</t>
  </si>
  <si>
    <t>закуска</t>
  </si>
  <si>
    <t>Морская капуста</t>
  </si>
  <si>
    <t>ТТК № 56</t>
  </si>
  <si>
    <t>ТТК № 803</t>
  </si>
  <si>
    <t>Батончик "На здоровье" пшенично-ржаной обогащенный витаминами, железом и кальцием</t>
  </si>
  <si>
    <t>каша</t>
  </si>
  <si>
    <t>Хлеб столичный  из ржано-пшеничной муки</t>
  </si>
  <si>
    <t xml:space="preserve">Груша </t>
  </si>
  <si>
    <t>Хлеб столичный из ржано-пшеничной муки</t>
  </si>
  <si>
    <t>Сосиски отварные</t>
  </si>
  <si>
    <t>Чай с молоком</t>
  </si>
  <si>
    <t>Сб.1996 № 630</t>
  </si>
  <si>
    <t>ТТК № 804</t>
  </si>
  <si>
    <t>Среднее значение за период:</t>
  </si>
  <si>
    <t>Обед</t>
  </si>
  <si>
    <t>1 блюдо</t>
  </si>
  <si>
    <t>Компот из с/м черноплодной рябины (вит. 50)</t>
  </si>
  <si>
    <t>Напиток из плодов шиповника (вит. 50)</t>
  </si>
  <si>
    <t>Напиток лимонный (вит. 50)</t>
  </si>
  <si>
    <t>ТТК № 828-50</t>
  </si>
  <si>
    <t>7-11 лет</t>
  </si>
  <si>
    <t xml:space="preserve">Сб.2004 № 413 </t>
  </si>
  <si>
    <t>Помидоры (томаты) свежие, нарезка</t>
  </si>
  <si>
    <t>ТТК № 44</t>
  </si>
  <si>
    <t>Каша перловая с овощами</t>
  </si>
  <si>
    <t>ТТК № 505</t>
  </si>
  <si>
    <t>конд.изд</t>
  </si>
  <si>
    <t>творж. Блюдо</t>
  </si>
  <si>
    <t>Молоко сгущенное</t>
  </si>
  <si>
    <t>ТТК № 51</t>
  </si>
  <si>
    <t>Сб.2004 № 366</t>
  </si>
  <si>
    <t>Чай с сахаром</t>
  </si>
  <si>
    <t>Салат из свежих помидоров</t>
  </si>
  <si>
    <t>Теплый напиток "Лимонный"</t>
  </si>
  <si>
    <t>Сб.2004 № 19</t>
  </si>
  <si>
    <t>ТТК № 856</t>
  </si>
  <si>
    <t>Сб.2004 № 311</t>
  </si>
  <si>
    <t>Сметана</t>
  </si>
  <si>
    <t>ТТК № 54</t>
  </si>
  <si>
    <t>Теплый  компот "Черника"</t>
  </si>
  <si>
    <t>ТТК № 858</t>
  </si>
  <si>
    <t>Огурцы консервированные, нарезка</t>
  </si>
  <si>
    <t>ТТК № 52</t>
  </si>
  <si>
    <t xml:space="preserve"> ТТК № 833-50</t>
  </si>
  <si>
    <t xml:space="preserve"> ТТК № 809-50</t>
  </si>
  <si>
    <t>Огурцы свежие, нарезка</t>
  </si>
  <si>
    <t>ТТК № 45</t>
  </si>
  <si>
    <t>Компот "Сливовый №1" (вит.50)</t>
  </si>
  <si>
    <t>Компот "Сливовый № 2" (вит.50)</t>
  </si>
  <si>
    <t>Суп молочный с макаронными изделиями</t>
  </si>
  <si>
    <t>Сб. 2004 № 160</t>
  </si>
  <si>
    <t xml:space="preserve"> ТТК № 820-50</t>
  </si>
  <si>
    <t xml:space="preserve"> ТТК № 831-50</t>
  </si>
  <si>
    <t>Тефтели "Детские" с соусом томатным</t>
  </si>
  <si>
    <t>ТТК № 249</t>
  </si>
  <si>
    <t>Макаронные  изделия отварные</t>
  </si>
  <si>
    <t>Сб.2004 № 516</t>
  </si>
  <si>
    <t>Апельсины</t>
  </si>
  <si>
    <t>Компот из смеси сухофруктов (вит. 50)</t>
  </si>
  <si>
    <t>ТТК № 816-50</t>
  </si>
  <si>
    <t>Мясо  тушеное</t>
  </si>
  <si>
    <t>Сб.2004 № 433</t>
  </si>
  <si>
    <t>Сб.2004 № 508</t>
  </si>
  <si>
    <t>Рыба, под шубкой (пикша)</t>
  </si>
  <si>
    <t>ТТК № 361</t>
  </si>
  <si>
    <t>Рис "Солнечный"</t>
  </si>
  <si>
    <t>ТТК № 555</t>
  </si>
  <si>
    <t xml:space="preserve">Печенье с начинкой "Слободское" </t>
  </si>
  <si>
    <t>ТТК № 1512 - 1</t>
  </si>
  <si>
    <t>Суп молочный с крупой (кукуруза)</t>
  </si>
  <si>
    <t>ТТК № 139</t>
  </si>
  <si>
    <t xml:space="preserve">Запеканка из творога </t>
  </si>
  <si>
    <t>Каша молочная ячневая (вязкая)</t>
  </si>
  <si>
    <t>Сб.2004 № 302</t>
  </si>
  <si>
    <t>Масло сливочное</t>
  </si>
  <si>
    <t>ТТК № 43</t>
  </si>
  <si>
    <t>Кофейный напиток (растворимый)</t>
  </si>
  <si>
    <t>ТТК № 808</t>
  </si>
  <si>
    <t>Азу из филе индейки</t>
  </si>
  <si>
    <t>ТТК № 407</t>
  </si>
  <si>
    <t>Теплый компот из клубники с/м</t>
  </si>
  <si>
    <t>ТТК № 860</t>
  </si>
  <si>
    <t>Груша</t>
  </si>
  <si>
    <t xml:space="preserve">Печенье сдобное "Вечернее" </t>
  </si>
  <si>
    <t>Соус "Сырный" с зеленью</t>
  </si>
  <si>
    <t>ТТК № 1011</t>
  </si>
  <si>
    <t>Бефстроганов</t>
  </si>
  <si>
    <t>Сб.2004 № 423</t>
  </si>
  <si>
    <t>Чай с молоком сгущенным</t>
  </si>
  <si>
    <t>Котлета по - волжски (пикша)</t>
  </si>
  <si>
    <t>ТТК № 322</t>
  </si>
  <si>
    <t>Сб.2004 № 520</t>
  </si>
  <si>
    <t>Чай с лимоном</t>
  </si>
  <si>
    <t>Сыр (порциями)</t>
  </si>
  <si>
    <t>Сб. 2004 № 97</t>
  </si>
  <si>
    <t>Каша "Дружба"</t>
  </si>
  <si>
    <t>Творожник с кокосом</t>
  </si>
  <si>
    <t>ТТК № 602</t>
  </si>
  <si>
    <t>Люля-кебаб (запеченный)</t>
  </si>
  <si>
    <t>ТТК № 283</t>
  </si>
  <si>
    <t>Макароны с овощами</t>
  </si>
  <si>
    <t>ТТК № 520</t>
  </si>
  <si>
    <t>Злаково - фруктовый батончик (без добавления сахара)</t>
  </si>
  <si>
    <t>Салат из свежих помидоров и огурцов</t>
  </si>
  <si>
    <t>ТТК № 3</t>
  </si>
  <si>
    <t xml:space="preserve">ТТК № 832 -50 </t>
  </si>
  <si>
    <t>Компот ягодно-яблочный "Смородинка" (вит.50)</t>
  </si>
  <si>
    <t>ТТК № 838-50</t>
  </si>
  <si>
    <t>Напиток черничный (вит.50)</t>
  </si>
  <si>
    <t>Суп картофельный с бобовыми (горох)/говядина отварная для 1 х блюд</t>
  </si>
  <si>
    <t>Сб.2004 № 139/ТТК № 233</t>
  </si>
  <si>
    <t>Щи из свежей капусты с картофелем (с томатом)/ говядина отварная для 1 х блюд</t>
  </si>
  <si>
    <t>Сб.2004 № 124/ ТТК № 233</t>
  </si>
  <si>
    <t>Суп картофельный с макаронными изделиями/ говядина отварная для 1 х блюд</t>
  </si>
  <si>
    <t>Сб.2004 № 140/ТТК № 233</t>
  </si>
  <si>
    <t>фрукт</t>
  </si>
  <si>
    <t>Суп крестьянский с крупой/ говядина отварная для 1 х блюд</t>
  </si>
  <si>
    <t>Сб.2004 № 134/ТТК № 233</t>
  </si>
  <si>
    <t>Суп картофельный с крупой (рис)/говядина отварная для 1 х блюд</t>
  </si>
  <si>
    <t>Сб.2004 № 138/ТТК № 233</t>
  </si>
  <si>
    <t>Борщ с картофелем/ говядина отварная для 1 х блюд</t>
  </si>
  <si>
    <t>Сб.2004 № 114/ТТК № 233</t>
  </si>
  <si>
    <t>Суп "Новинка"/говядина отварная для 1 х блюд</t>
  </si>
  <si>
    <t>ТТК № 109/ ТТК № 233</t>
  </si>
  <si>
    <t>Рассольник ленинградский/ говядина отварная для 1 х блюд</t>
  </si>
  <si>
    <t>Сб.2004 № 132/ТТК № 233</t>
  </si>
  <si>
    <t>Бутерброд горячий с сыром</t>
  </si>
  <si>
    <t>Сб.2004 № 10</t>
  </si>
  <si>
    <t>Повидло яблочное</t>
  </si>
  <si>
    <t>МБОУ СОШ №20 (Толстого,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</si>
</sst>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7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1" fillId="0" borderId="0" xfId="0" applyNumberFormat="1" applyFont="1"/>
    <xf numFmtId="2" fontId="1" fillId="0" borderId="0" xfId="0" applyNumberFormat="1" applyFont="1"/>
    <xf numFmtId="0" fontId="8" fillId="3" borderId="11" xfId="0" applyFont="1" applyFill="1" applyBorder="1" applyAlignment="1">
      <alignment horizontal="left"/>
    </xf>
    <xf numFmtId="0" fontId="15" fillId="3" borderId="0" xfId="0" applyFont="1" applyFill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left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2" fontId="10" fillId="3" borderId="1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18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2" fontId="10" fillId="3" borderId="12" xfId="0" applyNumberFormat="1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center" vertical="top" wrapText="1"/>
      <protection locked="0"/>
    </xf>
    <xf numFmtId="2" fontId="10" fillId="3" borderId="12" xfId="0" applyNumberFormat="1" applyFont="1" applyFill="1" applyBorder="1" applyAlignment="1" applyProtection="1">
      <alignment horizontal="center"/>
      <protection locked="0"/>
    </xf>
    <xf numFmtId="0" fontId="8" fillId="3" borderId="22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1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2" xfId="0" applyNumberFormat="1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>
      <alignment horizontal="center"/>
    </xf>
    <xf numFmtId="0" fontId="12" fillId="3" borderId="0" xfId="0" applyFont="1" applyFill="1"/>
    <xf numFmtId="0" fontId="1" fillId="3" borderId="1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left" vertical="top" wrapText="1"/>
    </xf>
    <xf numFmtId="2" fontId="12" fillId="4" borderId="15" xfId="0" applyNumberFormat="1" applyFont="1" applyFill="1" applyBorder="1" applyAlignment="1">
      <alignment horizontal="center" vertical="top" wrapText="1"/>
    </xf>
    <xf numFmtId="2" fontId="14" fillId="4" borderId="15" xfId="0" applyNumberFormat="1" applyFont="1" applyFill="1" applyBorder="1" applyAlignment="1" applyProtection="1">
      <alignment horizontal="center"/>
      <protection locked="0"/>
    </xf>
    <xf numFmtId="0" fontId="12" fillId="4" borderId="15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2" fillId="4" borderId="15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0" fontId="19" fillId="4" borderId="15" xfId="0" applyFont="1" applyFill="1" applyBorder="1" applyAlignment="1">
      <alignment vertical="top" wrapText="1"/>
    </xf>
    <xf numFmtId="2" fontId="19" fillId="4" borderId="15" xfId="0" applyNumberFormat="1" applyFont="1" applyFill="1" applyBorder="1" applyAlignment="1">
      <alignment horizontal="center" vertical="top" wrapText="1"/>
    </xf>
    <xf numFmtId="0" fontId="19" fillId="4" borderId="15" xfId="0" applyFont="1" applyFill="1" applyBorder="1" applyAlignment="1">
      <alignment horizontal="center" vertical="top" wrapText="1"/>
    </xf>
    <xf numFmtId="0" fontId="15" fillId="4" borderId="15" xfId="0" applyFont="1" applyFill="1" applyBorder="1" applyAlignment="1">
      <alignment horizontal="center" vertical="top" wrapText="1"/>
    </xf>
    <xf numFmtId="0" fontId="8" fillId="5" borderId="1" xfId="0" applyFont="1" applyFill="1" applyBorder="1" applyAlignment="1" applyProtection="1">
      <alignment horizontal="left"/>
      <protection locked="0"/>
    </xf>
    <xf numFmtId="0" fontId="10" fillId="5" borderId="1" xfId="0" applyFont="1" applyFill="1" applyBorder="1" applyAlignment="1">
      <alignment wrapText="1"/>
    </xf>
    <xf numFmtId="0" fontId="10" fillId="5" borderId="1" xfId="0" applyNumberFormat="1" applyFont="1" applyFill="1" applyBorder="1" applyAlignment="1">
      <alignment horizontal="center"/>
    </xf>
    <xf numFmtId="2" fontId="10" fillId="5" borderId="1" xfId="0" applyNumberFormat="1" applyFont="1" applyFill="1" applyBorder="1"/>
    <xf numFmtId="0" fontId="10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vertical="center" wrapText="1"/>
    </xf>
    <xf numFmtId="0" fontId="8" fillId="5" borderId="7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2" fontId="10" fillId="5" borderId="1" xfId="0" applyNumberFormat="1" applyFont="1" applyFill="1" applyBorder="1" applyAlignment="1">
      <alignment horizontal="left" vertical="center" wrapText="1"/>
    </xf>
    <xf numFmtId="2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2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vertical="center"/>
    </xf>
    <xf numFmtId="2" fontId="10" fillId="5" borderId="12" xfId="0" applyNumberFormat="1" applyFont="1" applyFill="1" applyBorder="1" applyAlignment="1">
      <alignment horizontal="center"/>
    </xf>
    <xf numFmtId="0" fontId="10" fillId="5" borderId="1" xfId="0" applyFont="1" applyFill="1" applyBorder="1"/>
    <xf numFmtId="0" fontId="10" fillId="5" borderId="12" xfId="0" applyFont="1" applyFill="1" applyBorder="1" applyAlignment="1">
      <alignment wrapText="1"/>
    </xf>
    <xf numFmtId="2" fontId="10" fillId="5" borderId="12" xfId="0" applyNumberFormat="1" applyFont="1" applyFill="1" applyBorder="1" applyAlignment="1">
      <alignment horizontal="right"/>
    </xf>
    <xf numFmtId="0" fontId="10" fillId="5" borderId="12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left"/>
    </xf>
    <xf numFmtId="0" fontId="10" fillId="5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wrapText="1"/>
    </xf>
    <xf numFmtId="0" fontId="10" fillId="6" borderId="1" xfId="0" applyNumberFormat="1" applyFont="1" applyFill="1" applyBorder="1" applyAlignment="1">
      <alignment horizontal="center"/>
    </xf>
    <xf numFmtId="2" fontId="10" fillId="6" borderId="1" xfId="0" applyNumberFormat="1" applyFont="1" applyFill="1" applyBorder="1"/>
    <xf numFmtId="0" fontId="10" fillId="6" borderId="1" xfId="0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vertical="center" wrapText="1"/>
    </xf>
    <xf numFmtId="1" fontId="10" fillId="6" borderId="1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left"/>
    </xf>
    <xf numFmtId="0" fontId="8" fillId="6" borderId="1" xfId="0" applyFont="1" applyFill="1" applyBorder="1" applyAlignment="1" applyProtection="1">
      <alignment horizontal="left"/>
      <protection locked="0"/>
    </xf>
    <xf numFmtId="0" fontId="10" fillId="6" borderId="12" xfId="0" applyFont="1" applyFill="1" applyBorder="1" applyAlignment="1">
      <alignment wrapText="1"/>
    </xf>
    <xf numFmtId="2" fontId="10" fillId="6" borderId="12" xfId="0" applyNumberFormat="1" applyFont="1" applyFill="1" applyBorder="1" applyAlignment="1">
      <alignment horizontal="center"/>
    </xf>
    <xf numFmtId="2" fontId="10" fillId="6" borderId="12" xfId="0" applyNumberFormat="1" applyFont="1" applyFill="1" applyBorder="1" applyAlignment="1">
      <alignment horizontal="right"/>
    </xf>
    <xf numFmtId="0" fontId="10" fillId="6" borderId="12" xfId="0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right"/>
    </xf>
    <xf numFmtId="0" fontId="10" fillId="6" borderId="1" xfId="0" applyFont="1" applyFill="1" applyBorder="1"/>
    <xf numFmtId="0" fontId="10" fillId="6" borderId="12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/>
    </xf>
    <xf numFmtId="0" fontId="8" fillId="6" borderId="8" xfId="0" applyFont="1" applyFill="1" applyBorder="1" applyAlignment="1">
      <alignment horizontal="left"/>
    </xf>
    <xf numFmtId="0" fontId="10" fillId="6" borderId="12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wrapText="1"/>
    </xf>
    <xf numFmtId="2" fontId="10" fillId="6" borderId="12" xfId="0" applyNumberFormat="1" applyFont="1" applyFill="1" applyBorder="1"/>
    <xf numFmtId="0" fontId="20" fillId="6" borderId="12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" fontId="10" fillId="6" borderId="12" xfId="0" applyNumberFormat="1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 wrapText="1"/>
    </xf>
    <xf numFmtId="2" fontId="16" fillId="3" borderId="0" xfId="0" applyNumberFormat="1" applyFont="1" applyFill="1"/>
    <xf numFmtId="0" fontId="10" fillId="5" borderId="12" xfId="0" applyNumberFormat="1" applyFont="1" applyFill="1" applyBorder="1" applyAlignment="1">
      <alignment horizontal="center"/>
    </xf>
    <xf numFmtId="2" fontId="10" fillId="5" borderId="12" xfId="0" applyNumberFormat="1" applyFont="1" applyFill="1" applyBorder="1"/>
    <xf numFmtId="2" fontId="14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1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zoomScale="70" zoomScaleNormal="70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" defaultRowHeight="13.2"/>
  <cols>
    <col min="1" max="1" width="7.44140625" style="1" customWidth="1"/>
    <col min="2" max="2" width="11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10" style="1" customWidth="1"/>
    <col min="10" max="10" width="10.88671875" style="1" customWidth="1"/>
    <col min="11" max="11" width="17" style="1" customWidth="1"/>
    <col min="12" max="16381" width="9.109375" style="1"/>
    <col min="16382" max="16384" width="9" style="1"/>
  </cols>
  <sheetData>
    <row r="1" spans="1:12" ht="14.4">
      <c r="A1" s="2" t="s">
        <v>0</v>
      </c>
      <c r="C1" s="136" t="s">
        <v>166</v>
      </c>
      <c r="D1" s="137"/>
      <c r="E1" s="137"/>
      <c r="F1" s="3" t="s">
        <v>1</v>
      </c>
      <c r="G1" s="1" t="s">
        <v>2</v>
      </c>
      <c r="H1" s="138"/>
      <c r="I1" s="138"/>
      <c r="J1" s="138"/>
      <c r="K1" s="138"/>
    </row>
    <row r="2" spans="1:12" ht="17.399999999999999">
      <c r="A2" s="4" t="s">
        <v>3</v>
      </c>
      <c r="C2" s="1"/>
      <c r="G2" s="1" t="s">
        <v>4</v>
      </c>
      <c r="H2" s="138"/>
      <c r="I2" s="138"/>
      <c r="J2" s="138"/>
      <c r="K2" s="138"/>
    </row>
    <row r="3" spans="1:12" ht="17.25" customHeight="1">
      <c r="A3" s="5" t="s">
        <v>5</v>
      </c>
      <c r="C3" s="1"/>
      <c r="D3" s="6"/>
      <c r="E3" s="7" t="s">
        <v>57</v>
      </c>
      <c r="G3" s="1" t="s">
        <v>6</v>
      </c>
      <c r="H3" s="8">
        <v>1</v>
      </c>
      <c r="I3" s="8">
        <v>3</v>
      </c>
      <c r="J3" s="13">
        <v>2024</v>
      </c>
      <c r="K3" s="14"/>
    </row>
    <row r="4" spans="1:12">
      <c r="C4" s="1"/>
      <c r="D4" s="5"/>
      <c r="H4" s="9" t="s">
        <v>7</v>
      </c>
      <c r="I4" s="9" t="s">
        <v>8</v>
      </c>
      <c r="J4" s="9" t="s">
        <v>9</v>
      </c>
    </row>
    <row r="5" spans="1:12" ht="21" thickBot="1">
      <c r="A5" s="10" t="s">
        <v>10</v>
      </c>
      <c r="B5" s="11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15" t="s">
        <v>20</v>
      </c>
      <c r="L5" s="12" t="s">
        <v>21</v>
      </c>
    </row>
    <row r="6" spans="1:12" s="27" customFormat="1" ht="19.5" customHeight="1">
      <c r="A6" s="23">
        <v>1</v>
      </c>
      <c r="B6" s="24">
        <v>1</v>
      </c>
      <c r="C6" s="74" t="s">
        <v>22</v>
      </c>
      <c r="D6" s="65" t="s">
        <v>28</v>
      </c>
      <c r="E6" s="66" t="s">
        <v>90</v>
      </c>
      <c r="F6" s="67">
        <v>100</v>
      </c>
      <c r="G6" s="68">
        <v>8.18</v>
      </c>
      <c r="H6" s="68">
        <v>11.35</v>
      </c>
      <c r="I6" s="68">
        <v>5.27</v>
      </c>
      <c r="J6" s="68">
        <v>156.19759748850001</v>
      </c>
      <c r="K6" s="69" t="s">
        <v>91</v>
      </c>
      <c r="L6" s="26"/>
    </row>
    <row r="7" spans="1:12" s="27" customFormat="1" ht="18" customHeight="1">
      <c r="A7" s="28"/>
      <c r="B7" s="29"/>
      <c r="C7" s="75"/>
      <c r="D7" s="70" t="s">
        <v>29</v>
      </c>
      <c r="E7" s="66" t="s">
        <v>92</v>
      </c>
      <c r="F7" s="67">
        <v>180</v>
      </c>
      <c r="G7" s="68">
        <v>6.77</v>
      </c>
      <c r="H7" s="68">
        <v>5.36</v>
      </c>
      <c r="I7" s="68">
        <v>44.94</v>
      </c>
      <c r="J7" s="68">
        <v>254.448117</v>
      </c>
      <c r="K7" s="69" t="s">
        <v>93</v>
      </c>
      <c r="L7" s="31"/>
    </row>
    <row r="8" spans="1:12" s="27" customFormat="1" ht="15.6">
      <c r="A8" s="28"/>
      <c r="B8" s="29"/>
      <c r="C8" s="75"/>
      <c r="D8" s="70" t="s">
        <v>31</v>
      </c>
      <c r="E8" s="66" t="s">
        <v>68</v>
      </c>
      <c r="F8" s="67">
        <v>200</v>
      </c>
      <c r="G8" s="68">
        <v>1.7</v>
      </c>
      <c r="H8" s="68">
        <v>0.41</v>
      </c>
      <c r="I8" s="68">
        <v>9.42</v>
      </c>
      <c r="J8" s="68">
        <v>46.298775999999997</v>
      </c>
      <c r="K8" s="67" t="s">
        <v>49</v>
      </c>
      <c r="L8" s="32"/>
    </row>
    <row r="9" spans="1:12" s="27" customFormat="1" ht="18.899999999999999" customHeight="1">
      <c r="A9" s="28"/>
      <c r="B9" s="29"/>
      <c r="C9" s="75"/>
      <c r="D9" s="70" t="s">
        <v>25</v>
      </c>
      <c r="E9" s="66" t="s">
        <v>94</v>
      </c>
      <c r="F9" s="67">
        <v>200</v>
      </c>
      <c r="G9" s="68">
        <v>1.8</v>
      </c>
      <c r="H9" s="68">
        <v>0.4</v>
      </c>
      <c r="I9" s="68">
        <v>20.6</v>
      </c>
      <c r="J9" s="68">
        <v>88.96</v>
      </c>
      <c r="K9" s="69"/>
      <c r="L9" s="32"/>
    </row>
    <row r="10" spans="1:12" s="27" customFormat="1" ht="18.899999999999999" customHeight="1">
      <c r="A10" s="28"/>
      <c r="B10" s="29"/>
      <c r="C10" s="75"/>
      <c r="D10" s="70" t="s">
        <v>32</v>
      </c>
      <c r="E10" s="66" t="s">
        <v>45</v>
      </c>
      <c r="F10" s="71">
        <v>25</v>
      </c>
      <c r="G10" s="68">
        <v>1.67</v>
      </c>
      <c r="H10" s="68">
        <v>0.25</v>
      </c>
      <c r="I10" s="68">
        <v>11.03</v>
      </c>
      <c r="J10" s="68">
        <v>54.0715</v>
      </c>
      <c r="K10" s="72" t="s">
        <v>24</v>
      </c>
      <c r="L10" s="32"/>
    </row>
    <row r="11" spans="1:12" s="27" customFormat="1" ht="18.75" customHeight="1">
      <c r="A11" s="28"/>
      <c r="B11" s="29"/>
      <c r="C11" s="75"/>
      <c r="D11" s="65" t="s">
        <v>34</v>
      </c>
      <c r="E11" s="73" t="s">
        <v>35</v>
      </c>
      <c r="F11" s="71">
        <v>25</v>
      </c>
      <c r="G11" s="68">
        <v>1.72</v>
      </c>
      <c r="H11" s="68">
        <v>0.25</v>
      </c>
      <c r="I11" s="68">
        <v>12.01</v>
      </c>
      <c r="J11" s="68">
        <v>58.285499999999999</v>
      </c>
      <c r="K11" s="72" t="s">
        <v>24</v>
      </c>
      <c r="L11" s="32"/>
    </row>
    <row r="12" spans="1:12" s="27" customFormat="1" ht="15.6" hidden="1">
      <c r="A12" s="28"/>
      <c r="B12" s="29"/>
      <c r="C12" s="21"/>
      <c r="D12" s="30"/>
      <c r="E12" s="33"/>
      <c r="F12" s="34"/>
      <c r="G12" s="125">
        <f>SUM(G6:G11)</f>
        <v>21.839999999999996</v>
      </c>
      <c r="H12" s="125">
        <f>SUM(H6:H11)</f>
        <v>18.02</v>
      </c>
      <c r="I12" s="125">
        <f>SUM(I6:I11)</f>
        <v>103.27</v>
      </c>
      <c r="J12" s="125">
        <f>SUM(J6:J11)</f>
        <v>658.26149048849993</v>
      </c>
      <c r="K12" s="35"/>
      <c r="L12" s="32"/>
    </row>
    <row r="13" spans="1:12" s="27" customFormat="1" ht="15.6" hidden="1">
      <c r="A13" s="29"/>
      <c r="B13" s="29"/>
      <c r="C13" s="36"/>
      <c r="D13" s="37"/>
      <c r="E13" s="38"/>
      <c r="F13" s="39"/>
      <c r="G13" s="40"/>
      <c r="H13" s="40"/>
      <c r="I13" s="40"/>
      <c r="J13" s="40"/>
      <c r="K13" s="41"/>
      <c r="L13" s="42"/>
    </row>
    <row r="14" spans="1:12" s="22" customFormat="1" ht="16.5" customHeight="1" thickBot="1">
      <c r="A14" s="50"/>
      <c r="B14" s="50"/>
      <c r="C14" s="129" t="s">
        <v>27</v>
      </c>
      <c r="D14" s="139"/>
      <c r="E14" s="51"/>
      <c r="F14" s="52">
        <f>F11+F10+F9+F8+F7+F6</f>
        <v>730</v>
      </c>
      <c r="G14" s="53">
        <f>G11+G10+G9+G8+G7+G6</f>
        <v>21.84</v>
      </c>
      <c r="H14" s="53">
        <f>H11+H10+H9+H8+H7+H6</f>
        <v>18.02</v>
      </c>
      <c r="I14" s="53">
        <f>I11+I10+I9+I8+I7+I6</f>
        <v>103.27</v>
      </c>
      <c r="J14" s="53">
        <f>J11+J10+J9+J8+J7+J6</f>
        <v>658.26149048850004</v>
      </c>
      <c r="K14" s="54"/>
      <c r="L14" s="54">
        <v>166</v>
      </c>
    </row>
    <row r="15" spans="1:12" s="27" customFormat="1" ht="31.5" customHeight="1">
      <c r="A15" s="23">
        <v>1</v>
      </c>
      <c r="B15" s="24">
        <v>1</v>
      </c>
      <c r="C15" s="104" t="s">
        <v>51</v>
      </c>
      <c r="D15" s="105" t="s">
        <v>52</v>
      </c>
      <c r="E15" s="106" t="s">
        <v>146</v>
      </c>
      <c r="F15" s="123">
        <v>280</v>
      </c>
      <c r="G15" s="108">
        <v>13.72</v>
      </c>
      <c r="H15" s="108">
        <v>9.5</v>
      </c>
      <c r="I15" s="108">
        <v>20.93</v>
      </c>
      <c r="J15" s="108">
        <v>219.29</v>
      </c>
      <c r="K15" s="124" t="s">
        <v>147</v>
      </c>
      <c r="L15" s="26"/>
    </row>
    <row r="16" spans="1:12" s="27" customFormat="1" ht="15.6">
      <c r="A16" s="28"/>
      <c r="B16" s="29"/>
      <c r="C16" s="94"/>
      <c r="D16" s="95" t="s">
        <v>28</v>
      </c>
      <c r="E16" s="96" t="s">
        <v>90</v>
      </c>
      <c r="F16" s="97">
        <v>100</v>
      </c>
      <c r="G16" s="110">
        <v>8.18</v>
      </c>
      <c r="H16" s="110">
        <v>11.35</v>
      </c>
      <c r="I16" s="110">
        <v>5.27</v>
      </c>
      <c r="J16" s="110">
        <v>156.19759748850001</v>
      </c>
      <c r="K16" s="99" t="s">
        <v>91</v>
      </c>
      <c r="L16" s="32"/>
    </row>
    <row r="17" spans="1:12" s="27" customFormat="1" ht="15.6">
      <c r="A17" s="28"/>
      <c r="B17" s="29"/>
      <c r="C17" s="94"/>
      <c r="D17" s="95" t="s">
        <v>29</v>
      </c>
      <c r="E17" s="96" t="s">
        <v>92</v>
      </c>
      <c r="F17" s="97">
        <v>180</v>
      </c>
      <c r="G17" s="110">
        <v>6.77</v>
      </c>
      <c r="H17" s="110">
        <v>5.36</v>
      </c>
      <c r="I17" s="110">
        <v>44.94</v>
      </c>
      <c r="J17" s="110">
        <v>254.448117</v>
      </c>
      <c r="K17" s="111" t="s">
        <v>93</v>
      </c>
      <c r="L17" s="32"/>
    </row>
    <row r="18" spans="1:12" s="27" customFormat="1" ht="15.6">
      <c r="A18" s="28"/>
      <c r="B18" s="29"/>
      <c r="C18" s="94"/>
      <c r="D18" s="95" t="s">
        <v>31</v>
      </c>
      <c r="E18" s="106" t="s">
        <v>95</v>
      </c>
      <c r="F18" s="112">
        <v>200</v>
      </c>
      <c r="G18" s="108">
        <v>0.98</v>
      </c>
      <c r="H18" s="108">
        <v>0.06</v>
      </c>
      <c r="I18" s="108">
        <v>21.64</v>
      </c>
      <c r="J18" s="108">
        <v>81.844801000000004</v>
      </c>
      <c r="K18" s="109" t="s">
        <v>96</v>
      </c>
      <c r="L18" s="32"/>
    </row>
    <row r="19" spans="1:12" s="27" customFormat="1" ht="15.6">
      <c r="A19" s="28"/>
      <c r="B19" s="29"/>
      <c r="C19" s="94"/>
      <c r="D19" s="105" t="s">
        <v>25</v>
      </c>
      <c r="E19" s="96" t="s">
        <v>94</v>
      </c>
      <c r="F19" s="97">
        <v>200</v>
      </c>
      <c r="G19" s="110">
        <v>1.8</v>
      </c>
      <c r="H19" s="110">
        <v>0.4</v>
      </c>
      <c r="I19" s="110">
        <v>20.6</v>
      </c>
      <c r="J19" s="110">
        <v>88.96</v>
      </c>
      <c r="K19" s="99"/>
      <c r="L19" s="32"/>
    </row>
    <row r="20" spans="1:12" s="27" customFormat="1" ht="15.6">
      <c r="A20" s="28"/>
      <c r="B20" s="29"/>
      <c r="C20" s="94"/>
      <c r="D20" s="95" t="s">
        <v>32</v>
      </c>
      <c r="E20" s="96" t="s">
        <v>45</v>
      </c>
      <c r="F20" s="101">
        <v>25</v>
      </c>
      <c r="G20" s="110">
        <v>1.67</v>
      </c>
      <c r="H20" s="110">
        <v>0.25</v>
      </c>
      <c r="I20" s="110">
        <v>11.03</v>
      </c>
      <c r="J20" s="110">
        <v>54.0715</v>
      </c>
      <c r="K20" s="102" t="s">
        <v>24</v>
      </c>
      <c r="L20" s="32"/>
    </row>
    <row r="21" spans="1:12" s="27" customFormat="1" ht="15.6">
      <c r="A21" s="28"/>
      <c r="B21" s="29"/>
      <c r="C21" s="94"/>
      <c r="D21" s="105" t="s">
        <v>34</v>
      </c>
      <c r="E21" s="100" t="s">
        <v>35</v>
      </c>
      <c r="F21" s="101">
        <v>25</v>
      </c>
      <c r="G21" s="110">
        <v>1.72</v>
      </c>
      <c r="H21" s="110">
        <v>0.25</v>
      </c>
      <c r="I21" s="110">
        <v>12.01</v>
      </c>
      <c r="J21" s="110">
        <v>58.285499999999999</v>
      </c>
      <c r="K21" s="102" t="s">
        <v>24</v>
      </c>
      <c r="L21" s="32"/>
    </row>
    <row r="22" spans="1:12" s="27" customFormat="1" ht="18.899999999999999" hidden="1" customHeight="1">
      <c r="A22" s="28"/>
      <c r="B22" s="29"/>
      <c r="C22" s="21"/>
      <c r="D22" s="25"/>
      <c r="E22" s="43"/>
      <c r="F22" s="44"/>
      <c r="G22" s="40"/>
      <c r="H22" s="40"/>
      <c r="I22" s="40"/>
      <c r="J22" s="45"/>
      <c r="K22" s="35"/>
      <c r="L22" s="32"/>
    </row>
    <row r="23" spans="1:12" s="27" customFormat="1" ht="30.9" hidden="1" customHeight="1">
      <c r="A23" s="28"/>
      <c r="B23" s="29"/>
      <c r="C23" s="21"/>
      <c r="D23" s="25"/>
      <c r="E23" s="43"/>
      <c r="F23" s="44"/>
      <c r="G23" s="40"/>
      <c r="H23" s="40"/>
      <c r="I23" s="40"/>
      <c r="J23" s="45"/>
      <c r="K23" s="35"/>
      <c r="L23" s="32"/>
    </row>
    <row r="24" spans="1:12" s="22" customFormat="1" ht="15.75" customHeight="1" thickBot="1">
      <c r="A24" s="50"/>
      <c r="B24" s="50"/>
      <c r="C24" s="129" t="s">
        <v>27</v>
      </c>
      <c r="D24" s="139"/>
      <c r="E24" s="51"/>
      <c r="F24" s="52">
        <f>SUM(F15:F21)</f>
        <v>1010</v>
      </c>
      <c r="G24" s="52">
        <f t="shared" ref="G24:J24" si="0">SUM(G15:G21)</f>
        <v>34.839999999999996</v>
      </c>
      <c r="H24" s="52">
        <f t="shared" si="0"/>
        <v>27.169999999999998</v>
      </c>
      <c r="I24" s="52">
        <f t="shared" si="0"/>
        <v>136.41999999999999</v>
      </c>
      <c r="J24" s="52">
        <f t="shared" si="0"/>
        <v>913.09751548849999</v>
      </c>
      <c r="K24" s="54"/>
      <c r="L24" s="54">
        <v>248</v>
      </c>
    </row>
    <row r="25" spans="1:12" s="27" customFormat="1" ht="15.6">
      <c r="A25" s="46">
        <v>1</v>
      </c>
      <c r="B25" s="29">
        <v>2</v>
      </c>
      <c r="C25" s="74" t="s">
        <v>22</v>
      </c>
      <c r="D25" s="65" t="s">
        <v>28</v>
      </c>
      <c r="E25" s="66" t="s">
        <v>97</v>
      </c>
      <c r="F25" s="67">
        <v>100</v>
      </c>
      <c r="G25" s="68">
        <v>15.07</v>
      </c>
      <c r="H25" s="68">
        <v>14.28</v>
      </c>
      <c r="I25" s="68">
        <v>3.17</v>
      </c>
      <c r="J25" s="68">
        <v>201.18243400000003</v>
      </c>
      <c r="K25" s="69" t="s">
        <v>98</v>
      </c>
      <c r="L25" s="26"/>
    </row>
    <row r="26" spans="1:12" s="27" customFormat="1" ht="15.6">
      <c r="A26" s="46"/>
      <c r="B26" s="29"/>
      <c r="C26" s="75"/>
      <c r="D26" s="70" t="s">
        <v>29</v>
      </c>
      <c r="E26" s="66" t="s">
        <v>30</v>
      </c>
      <c r="F26" s="67">
        <v>150</v>
      </c>
      <c r="G26" s="68">
        <v>7.68</v>
      </c>
      <c r="H26" s="68">
        <v>5.81</v>
      </c>
      <c r="I26" s="68">
        <v>41.34</v>
      </c>
      <c r="J26" s="68">
        <v>237.79056000000003</v>
      </c>
      <c r="K26" s="69" t="s">
        <v>99</v>
      </c>
      <c r="L26" s="32"/>
    </row>
    <row r="27" spans="1:12" s="27" customFormat="1" ht="15.6">
      <c r="A27" s="46"/>
      <c r="B27" s="29"/>
      <c r="C27" s="75"/>
      <c r="D27" s="70" t="s">
        <v>37</v>
      </c>
      <c r="E27" s="66" t="s">
        <v>78</v>
      </c>
      <c r="F27" s="67">
        <v>50</v>
      </c>
      <c r="G27" s="68">
        <v>0</v>
      </c>
      <c r="H27" s="68">
        <v>0</v>
      </c>
      <c r="I27" s="68">
        <v>1.47</v>
      </c>
      <c r="J27" s="68">
        <v>5.5859999999999994</v>
      </c>
      <c r="K27" s="69" t="s">
        <v>79</v>
      </c>
      <c r="L27" s="32"/>
    </row>
    <row r="28" spans="1:12" s="27" customFormat="1" ht="15.6">
      <c r="A28" s="46"/>
      <c r="B28" s="29"/>
      <c r="C28" s="75"/>
      <c r="D28" s="70" t="s">
        <v>31</v>
      </c>
      <c r="E28" s="66" t="s">
        <v>47</v>
      </c>
      <c r="F28" s="67">
        <v>200</v>
      </c>
      <c r="G28" s="68">
        <v>2.97</v>
      </c>
      <c r="H28" s="68">
        <v>1.72</v>
      </c>
      <c r="I28" s="68">
        <v>11.41</v>
      </c>
      <c r="J28" s="68">
        <v>70.851055000000002</v>
      </c>
      <c r="K28" s="69" t="s">
        <v>48</v>
      </c>
      <c r="L28" s="32"/>
    </row>
    <row r="29" spans="1:12" s="27" customFormat="1" ht="15.6">
      <c r="A29" s="46"/>
      <c r="B29" s="29"/>
      <c r="C29" s="75"/>
      <c r="D29" s="70" t="s">
        <v>32</v>
      </c>
      <c r="E29" s="66" t="s">
        <v>33</v>
      </c>
      <c r="F29" s="71">
        <v>30</v>
      </c>
      <c r="G29" s="68">
        <v>2.21</v>
      </c>
      <c r="H29" s="68">
        <v>0.59</v>
      </c>
      <c r="I29" s="68">
        <v>15.38</v>
      </c>
      <c r="J29" s="68">
        <v>75.11699999999999</v>
      </c>
      <c r="K29" s="72" t="s">
        <v>24</v>
      </c>
      <c r="L29" s="32"/>
    </row>
    <row r="30" spans="1:12" s="27" customFormat="1" ht="15.6">
      <c r="A30" s="46"/>
      <c r="B30" s="29"/>
      <c r="C30" s="75"/>
      <c r="D30" s="65" t="s">
        <v>34</v>
      </c>
      <c r="E30" s="76" t="s">
        <v>35</v>
      </c>
      <c r="F30" s="71">
        <v>25</v>
      </c>
      <c r="G30" s="68">
        <v>1.72</v>
      </c>
      <c r="H30" s="68">
        <v>0.25</v>
      </c>
      <c r="I30" s="68">
        <v>12.01</v>
      </c>
      <c r="J30" s="68">
        <v>58.285499999999999</v>
      </c>
      <c r="K30" s="72" t="s">
        <v>24</v>
      </c>
      <c r="L30" s="32"/>
    </row>
    <row r="31" spans="1:12" s="22" customFormat="1" ht="15.75" customHeight="1" thickBot="1">
      <c r="A31" s="50"/>
      <c r="B31" s="50"/>
      <c r="C31" s="129" t="s">
        <v>27</v>
      </c>
      <c r="D31" s="130"/>
      <c r="E31" s="51"/>
      <c r="F31" s="52">
        <f>F30+F29+F28+F27+F26+F25</f>
        <v>555</v>
      </c>
      <c r="G31" s="52">
        <f t="shared" ref="G31:J31" si="1">G30+G29+G28+G27+G26+G25</f>
        <v>29.65</v>
      </c>
      <c r="H31" s="52">
        <f t="shared" si="1"/>
        <v>22.65</v>
      </c>
      <c r="I31" s="52">
        <f t="shared" si="1"/>
        <v>84.78</v>
      </c>
      <c r="J31" s="52">
        <f t="shared" si="1"/>
        <v>648.8125490000001</v>
      </c>
      <c r="K31" s="54"/>
      <c r="L31" s="54">
        <v>166</v>
      </c>
    </row>
    <row r="32" spans="1:12" s="27" customFormat="1" ht="31.2">
      <c r="A32" s="46">
        <v>1</v>
      </c>
      <c r="B32" s="29">
        <v>2</v>
      </c>
      <c r="C32" s="104" t="s">
        <v>51</v>
      </c>
      <c r="D32" s="95" t="s">
        <v>52</v>
      </c>
      <c r="E32" s="106" t="s">
        <v>148</v>
      </c>
      <c r="F32" s="112">
        <v>280</v>
      </c>
      <c r="G32" s="108">
        <v>9.92</v>
      </c>
      <c r="H32" s="108">
        <v>9.1999999999999993</v>
      </c>
      <c r="I32" s="108">
        <v>10.27</v>
      </c>
      <c r="J32" s="108">
        <v>131.63999999999999</v>
      </c>
      <c r="K32" s="124" t="s">
        <v>149</v>
      </c>
      <c r="L32" s="34"/>
    </row>
    <row r="33" spans="1:12" s="27" customFormat="1" ht="15.6">
      <c r="A33" s="46"/>
      <c r="B33" s="29"/>
      <c r="C33" s="94"/>
      <c r="D33" s="95" t="s">
        <v>28</v>
      </c>
      <c r="E33" s="96" t="s">
        <v>97</v>
      </c>
      <c r="F33" s="97">
        <v>100</v>
      </c>
      <c r="G33" s="110">
        <v>15.07</v>
      </c>
      <c r="H33" s="110">
        <v>14.28</v>
      </c>
      <c r="I33" s="110">
        <v>3.17</v>
      </c>
      <c r="J33" s="110">
        <v>201.18243400000003</v>
      </c>
      <c r="K33" s="99" t="s">
        <v>98</v>
      </c>
      <c r="L33" s="34"/>
    </row>
    <row r="34" spans="1:12" s="27" customFormat="1" ht="15.6">
      <c r="A34" s="46"/>
      <c r="B34" s="29"/>
      <c r="C34" s="94"/>
      <c r="D34" s="95" t="s">
        <v>29</v>
      </c>
      <c r="E34" s="96" t="s">
        <v>30</v>
      </c>
      <c r="F34" s="112">
        <v>170</v>
      </c>
      <c r="G34" s="119">
        <v>8.6999999999999993</v>
      </c>
      <c r="H34" s="119">
        <v>6.58</v>
      </c>
      <c r="I34" s="119">
        <v>46.85</v>
      </c>
      <c r="J34" s="119">
        <v>269.495968</v>
      </c>
      <c r="K34" s="99" t="s">
        <v>99</v>
      </c>
      <c r="L34" s="34"/>
    </row>
    <row r="35" spans="1:12" s="27" customFormat="1" ht="15.6">
      <c r="A35" s="46"/>
      <c r="B35" s="29"/>
      <c r="C35" s="94"/>
      <c r="D35" s="95" t="s">
        <v>31</v>
      </c>
      <c r="E35" s="106" t="s">
        <v>84</v>
      </c>
      <c r="F35" s="112">
        <v>200</v>
      </c>
      <c r="G35" s="108">
        <v>0.22</v>
      </c>
      <c r="H35" s="108">
        <v>0.08</v>
      </c>
      <c r="I35" s="108">
        <v>15.79</v>
      </c>
      <c r="J35" s="108">
        <v>61.524844785714293</v>
      </c>
      <c r="K35" s="109" t="s">
        <v>89</v>
      </c>
      <c r="L35" s="34"/>
    </row>
    <row r="36" spans="1:12" s="27" customFormat="1" ht="15.6">
      <c r="A36" s="46"/>
      <c r="B36" s="29"/>
      <c r="C36" s="94"/>
      <c r="D36" s="95" t="s">
        <v>34</v>
      </c>
      <c r="E36" s="106" t="s">
        <v>33</v>
      </c>
      <c r="F36" s="107" t="str">
        <f>"30"</f>
        <v>30</v>
      </c>
      <c r="G36" s="108">
        <v>2.21</v>
      </c>
      <c r="H36" s="108">
        <v>0.59</v>
      </c>
      <c r="I36" s="108">
        <v>15.38</v>
      </c>
      <c r="J36" s="108">
        <v>75.11699999999999</v>
      </c>
      <c r="K36" s="113" t="s">
        <v>24</v>
      </c>
      <c r="L36" s="34"/>
    </row>
    <row r="37" spans="1:12" s="27" customFormat="1" ht="15.6">
      <c r="A37" s="46"/>
      <c r="B37" s="29"/>
      <c r="C37" s="94"/>
      <c r="D37" s="95" t="s">
        <v>32</v>
      </c>
      <c r="E37" s="96" t="s">
        <v>35</v>
      </c>
      <c r="F37" s="114" t="str">
        <f>"25"</f>
        <v>25</v>
      </c>
      <c r="G37" s="110">
        <v>1.72</v>
      </c>
      <c r="H37" s="110">
        <v>0.25</v>
      </c>
      <c r="I37" s="110">
        <v>12.01</v>
      </c>
      <c r="J37" s="110">
        <v>58.285499999999999</v>
      </c>
      <c r="K37" s="102" t="s">
        <v>24</v>
      </c>
      <c r="L37" s="34"/>
    </row>
    <row r="38" spans="1:12" s="47" customFormat="1" ht="15.75" customHeight="1" thickBot="1">
      <c r="A38" s="55"/>
      <c r="B38" s="55"/>
      <c r="C38" s="134" t="s">
        <v>27</v>
      </c>
      <c r="D38" s="135"/>
      <c r="E38" s="56"/>
      <c r="F38" s="52">
        <f>SUM(F32:F37)</f>
        <v>750</v>
      </c>
      <c r="G38" s="52">
        <f t="shared" ref="G38:J38" si="2">SUM(G32:G37)</f>
        <v>37.839999999999996</v>
      </c>
      <c r="H38" s="52">
        <f t="shared" si="2"/>
        <v>30.979999999999993</v>
      </c>
      <c r="I38" s="52">
        <f t="shared" si="2"/>
        <v>103.47</v>
      </c>
      <c r="J38" s="52">
        <f t="shared" si="2"/>
        <v>797.24574678571435</v>
      </c>
      <c r="K38" s="54"/>
      <c r="L38" s="54">
        <v>248</v>
      </c>
    </row>
    <row r="39" spans="1:12" s="27" customFormat="1" ht="18" customHeight="1">
      <c r="A39" s="23">
        <v>1</v>
      </c>
      <c r="B39" s="24">
        <v>3</v>
      </c>
      <c r="C39" s="74" t="s">
        <v>22</v>
      </c>
      <c r="D39" s="65" t="s">
        <v>28</v>
      </c>
      <c r="E39" s="66" t="s">
        <v>100</v>
      </c>
      <c r="F39" s="67">
        <v>100</v>
      </c>
      <c r="G39" s="68">
        <v>14.43</v>
      </c>
      <c r="H39" s="68">
        <v>7.39</v>
      </c>
      <c r="I39" s="68">
        <v>5.33</v>
      </c>
      <c r="J39" s="68">
        <v>146.12908773124997</v>
      </c>
      <c r="K39" s="78" t="s">
        <v>101</v>
      </c>
      <c r="L39" s="26"/>
    </row>
    <row r="40" spans="1:12" s="27" customFormat="1" ht="15.6">
      <c r="A40" s="28"/>
      <c r="B40" s="29"/>
      <c r="C40" s="75"/>
      <c r="D40" s="70" t="s">
        <v>29</v>
      </c>
      <c r="E40" s="66" t="s">
        <v>102</v>
      </c>
      <c r="F40" s="67">
        <v>150</v>
      </c>
      <c r="G40" s="68">
        <v>3.45</v>
      </c>
      <c r="H40" s="68">
        <v>3.77</v>
      </c>
      <c r="I40" s="68">
        <v>33.69</v>
      </c>
      <c r="J40" s="68">
        <v>180.91984839999998</v>
      </c>
      <c r="K40" s="79" t="s">
        <v>103</v>
      </c>
      <c r="L40" s="32"/>
    </row>
    <row r="41" spans="1:12" s="27" customFormat="1" ht="15.6" hidden="1">
      <c r="A41" s="28"/>
      <c r="B41" s="29"/>
      <c r="C41" s="75"/>
      <c r="D41" s="70" t="s">
        <v>37</v>
      </c>
      <c r="E41" s="66" t="s">
        <v>38</v>
      </c>
      <c r="F41" s="67">
        <v>20</v>
      </c>
      <c r="G41" s="68">
        <v>0.2</v>
      </c>
      <c r="H41" s="68">
        <v>0.78</v>
      </c>
      <c r="I41" s="68">
        <v>0.98</v>
      </c>
      <c r="J41" s="68">
        <v>11.858000000000001</v>
      </c>
      <c r="K41" s="79" t="s">
        <v>39</v>
      </c>
      <c r="L41" s="32"/>
    </row>
    <row r="42" spans="1:12" s="27" customFormat="1" ht="15.6">
      <c r="A42" s="28"/>
      <c r="B42" s="29"/>
      <c r="C42" s="75"/>
      <c r="D42" s="70" t="s">
        <v>31</v>
      </c>
      <c r="E42" s="66" t="s">
        <v>70</v>
      </c>
      <c r="F42" s="67">
        <v>200</v>
      </c>
      <c r="G42" s="68">
        <v>0.13</v>
      </c>
      <c r="H42" s="68">
        <v>0.01</v>
      </c>
      <c r="I42" s="68">
        <v>10.7</v>
      </c>
      <c r="J42" s="68">
        <v>43.252000000000002</v>
      </c>
      <c r="K42" s="72" t="s">
        <v>72</v>
      </c>
      <c r="L42" s="32"/>
    </row>
    <row r="43" spans="1:12" s="27" customFormat="1" ht="15.6">
      <c r="A43" s="28"/>
      <c r="B43" s="29"/>
      <c r="C43" s="75"/>
      <c r="D43" s="70" t="s">
        <v>63</v>
      </c>
      <c r="E43" s="66" t="s">
        <v>104</v>
      </c>
      <c r="F43" s="67">
        <v>30</v>
      </c>
      <c r="G43" s="68">
        <v>1.69</v>
      </c>
      <c r="H43" s="68">
        <v>5.96</v>
      </c>
      <c r="I43" s="68">
        <v>19.850000000000001</v>
      </c>
      <c r="J43" s="68">
        <v>137.71960795597496</v>
      </c>
      <c r="K43" s="69" t="s">
        <v>105</v>
      </c>
      <c r="L43" s="32"/>
    </row>
    <row r="44" spans="1:12" s="27" customFormat="1" ht="31.2">
      <c r="A44" s="28"/>
      <c r="B44" s="29"/>
      <c r="C44" s="75"/>
      <c r="D44" s="70" t="s">
        <v>32</v>
      </c>
      <c r="E44" s="73" t="s">
        <v>41</v>
      </c>
      <c r="F44" s="71">
        <v>20</v>
      </c>
      <c r="G44" s="80">
        <v>1.57</v>
      </c>
      <c r="H44" s="80">
        <v>0.59</v>
      </c>
      <c r="I44" s="80">
        <v>9.8000000000000007</v>
      </c>
      <c r="J44" s="80">
        <v>51.74</v>
      </c>
      <c r="K44" s="72" t="s">
        <v>24</v>
      </c>
      <c r="L44" s="32"/>
    </row>
    <row r="45" spans="1:12" s="27" customFormat="1" ht="15.75" customHeight="1">
      <c r="A45" s="28"/>
      <c r="B45" s="29"/>
      <c r="C45" s="75"/>
      <c r="D45" s="65" t="s">
        <v>34</v>
      </c>
      <c r="E45" s="66" t="s">
        <v>35</v>
      </c>
      <c r="F45" s="71">
        <v>25</v>
      </c>
      <c r="G45" s="68">
        <v>1.72</v>
      </c>
      <c r="H45" s="68">
        <v>0.25</v>
      </c>
      <c r="I45" s="68">
        <v>12.01</v>
      </c>
      <c r="J45" s="68">
        <v>58.285499999999999</v>
      </c>
      <c r="K45" s="72" t="s">
        <v>24</v>
      </c>
      <c r="L45" s="32"/>
    </row>
    <row r="46" spans="1:12" s="27" customFormat="1" ht="15.6">
      <c r="A46" s="28"/>
      <c r="B46" s="29"/>
      <c r="C46" s="75"/>
      <c r="D46" s="65" t="s">
        <v>37</v>
      </c>
      <c r="E46" s="66" t="s">
        <v>38</v>
      </c>
      <c r="F46" s="67">
        <v>20</v>
      </c>
      <c r="G46" s="68">
        <v>0.2</v>
      </c>
      <c r="H46" s="68">
        <v>0.78</v>
      </c>
      <c r="I46" s="68">
        <v>0.98</v>
      </c>
      <c r="J46" s="68">
        <v>11.858000000000001</v>
      </c>
      <c r="K46" s="79" t="s">
        <v>39</v>
      </c>
      <c r="L46" s="32"/>
    </row>
    <row r="47" spans="1:12" s="22" customFormat="1" ht="16.2" thickBot="1">
      <c r="A47" s="50"/>
      <c r="B47" s="50"/>
      <c r="C47" s="129" t="s">
        <v>27</v>
      </c>
      <c r="D47" s="130"/>
      <c r="E47" s="51"/>
      <c r="F47" s="52">
        <f>SUM(F39:F46)</f>
        <v>565</v>
      </c>
      <c r="G47" s="52">
        <f t="shared" ref="G47:J47" si="3">SUM(G39:G46)</f>
        <v>23.389999999999997</v>
      </c>
      <c r="H47" s="52">
        <f t="shared" si="3"/>
        <v>19.53</v>
      </c>
      <c r="I47" s="52">
        <f t="shared" si="3"/>
        <v>93.339999999999989</v>
      </c>
      <c r="J47" s="52">
        <f t="shared" si="3"/>
        <v>641.76204408722481</v>
      </c>
      <c r="K47" s="54"/>
      <c r="L47" s="54">
        <v>166</v>
      </c>
    </row>
    <row r="48" spans="1:12" s="27" customFormat="1" ht="28.5" customHeight="1">
      <c r="A48" s="23">
        <v>1</v>
      </c>
      <c r="B48" s="24">
        <v>3</v>
      </c>
      <c r="C48" s="104" t="s">
        <v>51</v>
      </c>
      <c r="D48" s="95" t="s">
        <v>52</v>
      </c>
      <c r="E48" s="106" t="s">
        <v>150</v>
      </c>
      <c r="F48" s="112">
        <v>280</v>
      </c>
      <c r="G48" s="108">
        <v>10.88</v>
      </c>
      <c r="H48" s="108">
        <v>8.15</v>
      </c>
      <c r="I48" s="108">
        <v>20.91</v>
      </c>
      <c r="J48" s="108">
        <v>198.59</v>
      </c>
      <c r="K48" s="106" t="s">
        <v>151</v>
      </c>
      <c r="L48" s="26"/>
    </row>
    <row r="49" spans="1:12" s="27" customFormat="1" ht="15.6">
      <c r="A49" s="28"/>
      <c r="B49" s="29"/>
      <c r="C49" s="94"/>
      <c r="D49" s="105" t="s">
        <v>28</v>
      </c>
      <c r="E49" s="96" t="s">
        <v>100</v>
      </c>
      <c r="F49" s="97">
        <v>100</v>
      </c>
      <c r="G49" s="110">
        <v>14.43</v>
      </c>
      <c r="H49" s="110">
        <v>7.39</v>
      </c>
      <c r="I49" s="110">
        <v>5.33</v>
      </c>
      <c r="J49" s="110">
        <v>146.12908773124997</v>
      </c>
      <c r="K49" s="118" t="s">
        <v>101</v>
      </c>
      <c r="L49" s="32"/>
    </row>
    <row r="50" spans="1:12" s="27" customFormat="1" ht="15.6">
      <c r="A50" s="28"/>
      <c r="B50" s="29"/>
      <c r="C50" s="94"/>
      <c r="D50" s="95" t="s">
        <v>29</v>
      </c>
      <c r="E50" s="96" t="s">
        <v>102</v>
      </c>
      <c r="F50" s="97">
        <v>150</v>
      </c>
      <c r="G50" s="110">
        <v>3.45</v>
      </c>
      <c r="H50" s="110">
        <v>3.77</v>
      </c>
      <c r="I50" s="110">
        <v>33.69</v>
      </c>
      <c r="J50" s="110">
        <v>180.91984839999998</v>
      </c>
      <c r="K50" s="113" t="s">
        <v>103</v>
      </c>
      <c r="L50" s="32"/>
    </row>
    <row r="51" spans="1:12" s="27" customFormat="1" ht="15.6">
      <c r="A51" s="28"/>
      <c r="B51" s="29"/>
      <c r="C51" s="94"/>
      <c r="D51" s="95" t="s">
        <v>31</v>
      </c>
      <c r="E51" s="106" t="s">
        <v>55</v>
      </c>
      <c r="F51" s="112">
        <v>200</v>
      </c>
      <c r="G51" s="108">
        <v>0.13</v>
      </c>
      <c r="H51" s="108">
        <v>0.02</v>
      </c>
      <c r="I51" s="108">
        <v>10.68</v>
      </c>
      <c r="J51" s="108">
        <v>43.171600000000005</v>
      </c>
      <c r="K51" s="109" t="s">
        <v>56</v>
      </c>
      <c r="L51" s="32"/>
    </row>
    <row r="52" spans="1:12" s="27" customFormat="1" ht="15.6">
      <c r="A52" s="28"/>
      <c r="B52" s="29"/>
      <c r="C52" s="94"/>
      <c r="D52" s="95" t="s">
        <v>63</v>
      </c>
      <c r="E52" s="106" t="s">
        <v>104</v>
      </c>
      <c r="F52" s="112">
        <v>30</v>
      </c>
      <c r="G52" s="108">
        <v>1.69</v>
      </c>
      <c r="H52" s="108">
        <v>5.96</v>
      </c>
      <c r="I52" s="108">
        <v>19.850000000000001</v>
      </c>
      <c r="J52" s="108">
        <v>137.71960795597496</v>
      </c>
      <c r="K52" s="116" t="s">
        <v>105</v>
      </c>
      <c r="L52" s="32"/>
    </row>
    <row r="53" spans="1:12" s="27" customFormat="1" ht="31.2">
      <c r="A53" s="28"/>
      <c r="B53" s="29"/>
      <c r="C53" s="94"/>
      <c r="D53" s="105" t="s">
        <v>34</v>
      </c>
      <c r="E53" s="106" t="s">
        <v>41</v>
      </c>
      <c r="F53" s="107" t="str">
        <f>"20"</f>
        <v>20</v>
      </c>
      <c r="G53" s="108">
        <v>1.57</v>
      </c>
      <c r="H53" s="108">
        <v>0.59</v>
      </c>
      <c r="I53" s="108">
        <v>9.8000000000000007</v>
      </c>
      <c r="J53" s="108">
        <v>51.744</v>
      </c>
      <c r="K53" s="102" t="s">
        <v>24</v>
      </c>
      <c r="L53" s="32"/>
    </row>
    <row r="54" spans="1:12" s="27" customFormat="1" ht="15.6">
      <c r="A54" s="28"/>
      <c r="B54" s="29"/>
      <c r="C54" s="94"/>
      <c r="D54" s="105" t="s">
        <v>63</v>
      </c>
      <c r="E54" s="96" t="s">
        <v>35</v>
      </c>
      <c r="F54" s="114" t="str">
        <f>"25"</f>
        <v>25</v>
      </c>
      <c r="G54" s="110">
        <v>1.72</v>
      </c>
      <c r="H54" s="110">
        <v>0.25</v>
      </c>
      <c r="I54" s="110">
        <v>12.01</v>
      </c>
      <c r="J54" s="110">
        <v>58.285499999999999</v>
      </c>
      <c r="K54" s="102" t="s">
        <v>24</v>
      </c>
      <c r="L54" s="32"/>
    </row>
    <row r="55" spans="1:12" s="47" customFormat="1" ht="16.2" thickBot="1">
      <c r="A55" s="55"/>
      <c r="B55" s="55"/>
      <c r="C55" s="134" t="s">
        <v>27</v>
      </c>
      <c r="D55" s="135"/>
      <c r="E55" s="56"/>
      <c r="F55" s="52">
        <f>SUM(F48:F54)</f>
        <v>760</v>
      </c>
      <c r="G55" s="52">
        <f t="shared" ref="G55:J55" si="4">SUM(G48:G54)</f>
        <v>33.869999999999997</v>
      </c>
      <c r="H55" s="52">
        <f t="shared" si="4"/>
        <v>26.13</v>
      </c>
      <c r="I55" s="52">
        <f t="shared" si="4"/>
        <v>112.27000000000001</v>
      </c>
      <c r="J55" s="52">
        <f t="shared" si="4"/>
        <v>816.55964408722491</v>
      </c>
      <c r="K55" s="54"/>
      <c r="L55" s="54">
        <v>248</v>
      </c>
    </row>
    <row r="56" spans="1:12" s="27" customFormat="1" ht="15.9" customHeight="1">
      <c r="A56" s="23">
        <v>1</v>
      </c>
      <c r="B56" s="24">
        <v>4</v>
      </c>
      <c r="C56" s="74" t="s">
        <v>22</v>
      </c>
      <c r="D56" s="70" t="s">
        <v>42</v>
      </c>
      <c r="E56" s="66" t="s">
        <v>109</v>
      </c>
      <c r="F56" s="67">
        <v>200</v>
      </c>
      <c r="G56" s="68">
        <v>6.86</v>
      </c>
      <c r="H56" s="68">
        <v>3.28</v>
      </c>
      <c r="I56" s="68">
        <v>35.520000000000003</v>
      </c>
      <c r="J56" s="68">
        <v>194.04690079999997</v>
      </c>
      <c r="K56" s="69" t="s">
        <v>110</v>
      </c>
      <c r="L56" s="26"/>
    </row>
    <row r="57" spans="1:12" s="27" customFormat="1" ht="15.6">
      <c r="A57" s="28"/>
      <c r="B57" s="29"/>
      <c r="C57" s="75"/>
      <c r="D57" s="70" t="s">
        <v>23</v>
      </c>
      <c r="E57" s="82" t="s">
        <v>111</v>
      </c>
      <c r="F57" s="69">
        <v>3</v>
      </c>
      <c r="G57" s="68">
        <v>0.02</v>
      </c>
      <c r="H57" s="68">
        <v>2.1800000000000002</v>
      </c>
      <c r="I57" s="68">
        <v>0.04</v>
      </c>
      <c r="J57" s="68">
        <v>19.819199999999999</v>
      </c>
      <c r="K57" s="69" t="s">
        <v>112</v>
      </c>
      <c r="L57" s="32"/>
    </row>
    <row r="58" spans="1:12" s="27" customFormat="1" ht="15.6">
      <c r="A58" s="28"/>
      <c r="B58" s="29"/>
      <c r="C58" s="75"/>
      <c r="D58" s="70" t="s">
        <v>64</v>
      </c>
      <c r="E58" s="83" t="s">
        <v>108</v>
      </c>
      <c r="F58" s="81" t="str">
        <f>"100"</f>
        <v>100</v>
      </c>
      <c r="G58" s="84">
        <v>17.71</v>
      </c>
      <c r="H58" s="84">
        <v>11.76</v>
      </c>
      <c r="I58" s="84">
        <v>17.62</v>
      </c>
      <c r="J58" s="84">
        <v>248.99363333333329</v>
      </c>
      <c r="K58" s="85" t="s">
        <v>67</v>
      </c>
      <c r="L58" s="32"/>
    </row>
    <row r="59" spans="1:12" s="27" customFormat="1" ht="15.6">
      <c r="A59" s="28"/>
      <c r="B59" s="29"/>
      <c r="C59" s="75"/>
      <c r="D59" s="70" t="s">
        <v>23</v>
      </c>
      <c r="E59" s="66" t="s">
        <v>74</v>
      </c>
      <c r="F59" s="67">
        <v>20</v>
      </c>
      <c r="G59" s="68">
        <v>0.49</v>
      </c>
      <c r="H59" s="68">
        <v>2.64</v>
      </c>
      <c r="I59" s="68">
        <v>0.66</v>
      </c>
      <c r="J59" s="68">
        <v>28.684960000000004</v>
      </c>
      <c r="K59" s="79" t="s">
        <v>75</v>
      </c>
      <c r="L59" s="32"/>
    </row>
    <row r="60" spans="1:12" s="27" customFormat="1" ht="18.899999999999999" customHeight="1">
      <c r="A60" s="28"/>
      <c r="B60" s="29"/>
      <c r="C60" s="75"/>
      <c r="D60" s="70" t="s">
        <v>31</v>
      </c>
      <c r="E60" s="66" t="s">
        <v>113</v>
      </c>
      <c r="F60" s="67">
        <v>200</v>
      </c>
      <c r="G60" s="68">
        <v>1.7</v>
      </c>
      <c r="H60" s="68">
        <v>1.41</v>
      </c>
      <c r="I60" s="68">
        <v>15.92</v>
      </c>
      <c r="J60" s="68">
        <v>81.564219999999992</v>
      </c>
      <c r="K60" s="69" t="s">
        <v>114</v>
      </c>
      <c r="L60" s="32"/>
    </row>
    <row r="61" spans="1:12" s="27" customFormat="1" ht="15.6">
      <c r="A61" s="28"/>
      <c r="B61" s="29"/>
      <c r="C61" s="75"/>
      <c r="D61" s="70" t="s">
        <v>32</v>
      </c>
      <c r="E61" s="86" t="s">
        <v>43</v>
      </c>
      <c r="F61" s="71">
        <v>25</v>
      </c>
      <c r="G61" s="68">
        <v>1.67</v>
      </c>
      <c r="H61" s="68">
        <v>0.25</v>
      </c>
      <c r="I61" s="68">
        <v>11.03</v>
      </c>
      <c r="J61" s="68">
        <v>54.0715</v>
      </c>
      <c r="K61" s="79" t="s">
        <v>24</v>
      </c>
      <c r="L61" s="32"/>
    </row>
    <row r="62" spans="1:12" s="27" customFormat="1" ht="15.6">
      <c r="A62" s="28"/>
      <c r="B62" s="29"/>
      <c r="C62" s="75"/>
      <c r="D62" s="65" t="s">
        <v>34</v>
      </c>
      <c r="E62" s="73" t="s">
        <v>35</v>
      </c>
      <c r="F62" s="71">
        <v>25</v>
      </c>
      <c r="G62" s="68">
        <v>1.72</v>
      </c>
      <c r="H62" s="68">
        <v>0.25</v>
      </c>
      <c r="I62" s="68">
        <v>12.01</v>
      </c>
      <c r="J62" s="68">
        <v>58.285499999999999</v>
      </c>
      <c r="K62" s="72" t="s">
        <v>24</v>
      </c>
      <c r="L62" s="32"/>
    </row>
    <row r="63" spans="1:12" s="22" customFormat="1" ht="16.2" thickBot="1">
      <c r="A63" s="50"/>
      <c r="B63" s="50"/>
      <c r="C63" s="129" t="s">
        <v>27</v>
      </c>
      <c r="D63" s="130"/>
      <c r="E63" s="51"/>
      <c r="F63" s="52">
        <f>F62+F61+F60+F59+F58+F57+F56</f>
        <v>573</v>
      </c>
      <c r="G63" s="52">
        <f>G62+G61+G60+G59+G58+G57+G56</f>
        <v>30.169999999999998</v>
      </c>
      <c r="H63" s="52">
        <f>H62+H61+H60+H59+H58+H57+H56</f>
        <v>21.77</v>
      </c>
      <c r="I63" s="52">
        <f>I62+I61+I60+I59+I58+I57+I56</f>
        <v>92.8</v>
      </c>
      <c r="J63" s="52">
        <f>J62+J61+J60+J59+J58+J57+J56</f>
        <v>685.46591413333329</v>
      </c>
      <c r="K63" s="54"/>
      <c r="L63" s="54">
        <v>166</v>
      </c>
    </row>
    <row r="64" spans="1:12" s="27" customFormat="1" ht="15.9" customHeight="1">
      <c r="A64" s="23">
        <v>1</v>
      </c>
      <c r="B64" s="24">
        <v>4</v>
      </c>
      <c r="C64" s="104" t="s">
        <v>51</v>
      </c>
      <c r="D64" s="95" t="s">
        <v>52</v>
      </c>
      <c r="E64" s="96" t="s">
        <v>106</v>
      </c>
      <c r="F64" s="97">
        <v>250</v>
      </c>
      <c r="G64" s="98">
        <v>6.93</v>
      </c>
      <c r="H64" s="98">
        <v>5.51</v>
      </c>
      <c r="I64" s="98">
        <v>22.02</v>
      </c>
      <c r="J64" s="98">
        <v>163.869058</v>
      </c>
      <c r="K64" s="109" t="s">
        <v>107</v>
      </c>
      <c r="L64" s="26"/>
    </row>
    <row r="65" spans="1:12" s="27" customFormat="1" ht="15.9" customHeight="1">
      <c r="A65" s="28"/>
      <c r="B65" s="29"/>
      <c r="C65" s="94"/>
      <c r="D65" s="95" t="s">
        <v>37</v>
      </c>
      <c r="E65" s="96" t="s">
        <v>163</v>
      </c>
      <c r="F65" s="97">
        <v>60</v>
      </c>
      <c r="G65" s="98">
        <v>8.1199999999999992</v>
      </c>
      <c r="H65" s="98">
        <v>9.1999999999999993</v>
      </c>
      <c r="I65" s="98">
        <v>13.44</v>
      </c>
      <c r="J65" s="98">
        <v>171.59586999999999</v>
      </c>
      <c r="K65" s="99" t="s">
        <v>164</v>
      </c>
      <c r="L65" s="31"/>
    </row>
    <row r="66" spans="1:12" s="27" customFormat="1" ht="15.6">
      <c r="A66" s="28"/>
      <c r="B66" s="29"/>
      <c r="C66" s="94"/>
      <c r="D66" s="95" t="s">
        <v>64</v>
      </c>
      <c r="E66" s="106" t="s">
        <v>108</v>
      </c>
      <c r="F66" s="107" t="str">
        <f>"100"</f>
        <v>100</v>
      </c>
      <c r="G66" s="108">
        <v>17.71</v>
      </c>
      <c r="H66" s="108">
        <v>11.76</v>
      </c>
      <c r="I66" s="108">
        <v>17.62</v>
      </c>
      <c r="J66" s="108">
        <v>248.99363333333329</v>
      </c>
      <c r="K66" s="109" t="s">
        <v>67</v>
      </c>
      <c r="L66" s="32"/>
    </row>
    <row r="67" spans="1:12" s="27" customFormat="1" ht="15.6">
      <c r="A67" s="28"/>
      <c r="B67" s="29"/>
      <c r="C67" s="94"/>
      <c r="D67" s="95" t="s">
        <v>23</v>
      </c>
      <c r="E67" s="106" t="s">
        <v>165</v>
      </c>
      <c r="F67" s="112">
        <v>30</v>
      </c>
      <c r="G67" s="119">
        <v>0.12</v>
      </c>
      <c r="H67" s="119">
        <v>0</v>
      </c>
      <c r="I67" s="119">
        <v>19.8</v>
      </c>
      <c r="J67" s="119">
        <v>75.449999999999989</v>
      </c>
      <c r="K67" s="113" t="s">
        <v>75</v>
      </c>
      <c r="L67" s="32"/>
    </row>
    <row r="68" spans="1:12" s="27" customFormat="1" ht="15.6">
      <c r="A68" s="28"/>
      <c r="B68" s="29"/>
      <c r="C68" s="94"/>
      <c r="D68" s="95" t="s">
        <v>31</v>
      </c>
      <c r="E68" s="106" t="s">
        <v>53</v>
      </c>
      <c r="F68" s="112">
        <v>200</v>
      </c>
      <c r="G68" s="108">
        <v>0.56999999999999995</v>
      </c>
      <c r="H68" s="108">
        <v>7.0000000000000007E-2</v>
      </c>
      <c r="I68" s="108">
        <v>15.16</v>
      </c>
      <c r="J68" s="108">
        <v>59.410860999999997</v>
      </c>
      <c r="K68" s="109" t="s">
        <v>80</v>
      </c>
      <c r="L68" s="32"/>
    </row>
    <row r="69" spans="1:12" s="27" customFormat="1" ht="15.6">
      <c r="A69" s="28"/>
      <c r="B69" s="29"/>
      <c r="C69" s="94"/>
      <c r="D69" s="95" t="s">
        <v>152</v>
      </c>
      <c r="E69" s="106" t="s">
        <v>26</v>
      </c>
      <c r="F69" s="112">
        <v>120</v>
      </c>
      <c r="G69" s="108">
        <v>0.48</v>
      </c>
      <c r="H69" s="108">
        <v>0.48</v>
      </c>
      <c r="I69" s="108">
        <v>13.92</v>
      </c>
      <c r="J69" s="108">
        <v>58.415999999999997</v>
      </c>
      <c r="K69" s="119"/>
      <c r="L69" s="32"/>
    </row>
    <row r="70" spans="1:12" s="27" customFormat="1" ht="15.6">
      <c r="A70" s="28"/>
      <c r="B70" s="29"/>
      <c r="C70" s="94"/>
      <c r="D70" s="95" t="s">
        <v>32</v>
      </c>
      <c r="E70" s="106" t="s">
        <v>45</v>
      </c>
      <c r="F70" s="107" t="str">
        <f>"25"</f>
        <v>25</v>
      </c>
      <c r="G70" s="108">
        <v>1.67</v>
      </c>
      <c r="H70" s="108">
        <v>0.25</v>
      </c>
      <c r="I70" s="108">
        <v>11.03</v>
      </c>
      <c r="J70" s="108">
        <v>54.0715</v>
      </c>
      <c r="K70" s="113" t="s">
        <v>24</v>
      </c>
      <c r="L70" s="32"/>
    </row>
    <row r="71" spans="1:12" s="27" customFormat="1" ht="15.6">
      <c r="A71" s="28"/>
      <c r="B71" s="29"/>
      <c r="C71" s="94"/>
      <c r="D71" s="95" t="s">
        <v>34</v>
      </c>
      <c r="E71" s="96" t="s">
        <v>35</v>
      </c>
      <c r="F71" s="114" t="str">
        <f>"25"</f>
        <v>25</v>
      </c>
      <c r="G71" s="110">
        <v>1.72</v>
      </c>
      <c r="H71" s="110">
        <v>0.25</v>
      </c>
      <c r="I71" s="110">
        <v>12.01</v>
      </c>
      <c r="J71" s="110">
        <v>58.285499999999999</v>
      </c>
      <c r="K71" s="102" t="s">
        <v>24</v>
      </c>
      <c r="L71" s="32"/>
    </row>
    <row r="72" spans="1:12" s="47" customFormat="1" ht="16.2" thickBot="1">
      <c r="A72" s="55"/>
      <c r="B72" s="55"/>
      <c r="C72" s="134" t="s">
        <v>27</v>
      </c>
      <c r="D72" s="135"/>
      <c r="E72" s="56"/>
      <c r="F72" s="52">
        <f>SUM(F64:F71)</f>
        <v>660</v>
      </c>
      <c r="G72" s="52">
        <f t="shared" ref="G72:J72" si="5">SUM(G64:G71)</f>
        <v>37.319999999999993</v>
      </c>
      <c r="H72" s="52">
        <f t="shared" si="5"/>
        <v>27.52</v>
      </c>
      <c r="I72" s="52">
        <f t="shared" si="5"/>
        <v>125</v>
      </c>
      <c r="J72" s="52">
        <f t="shared" si="5"/>
        <v>890.09242233333316</v>
      </c>
      <c r="K72" s="54"/>
      <c r="L72" s="54">
        <v>248</v>
      </c>
    </row>
    <row r="73" spans="1:12" s="27" customFormat="1" ht="15.6">
      <c r="A73" s="23">
        <v>1</v>
      </c>
      <c r="B73" s="24">
        <v>5</v>
      </c>
      <c r="C73" s="74" t="s">
        <v>22</v>
      </c>
      <c r="D73" s="65" t="s">
        <v>28</v>
      </c>
      <c r="E73" s="66" t="s">
        <v>115</v>
      </c>
      <c r="F73" s="67">
        <v>200</v>
      </c>
      <c r="G73" s="68">
        <v>16.62</v>
      </c>
      <c r="H73" s="68">
        <v>7.91</v>
      </c>
      <c r="I73" s="68">
        <v>18.940000000000001</v>
      </c>
      <c r="J73" s="68">
        <v>211.88824199999999</v>
      </c>
      <c r="K73" s="69" t="s">
        <v>116</v>
      </c>
      <c r="L73" s="26"/>
    </row>
    <row r="74" spans="1:12" s="27" customFormat="1" ht="15.6">
      <c r="A74" s="28"/>
      <c r="B74" s="29"/>
      <c r="C74" s="75"/>
      <c r="D74" s="70" t="s">
        <v>31</v>
      </c>
      <c r="E74" s="66" t="s">
        <v>117</v>
      </c>
      <c r="F74" s="67">
        <v>200</v>
      </c>
      <c r="G74" s="68">
        <v>0.32</v>
      </c>
      <c r="H74" s="68">
        <v>0.16</v>
      </c>
      <c r="I74" s="68">
        <v>18.850000000000001</v>
      </c>
      <c r="J74" s="68">
        <v>74.338000000000008</v>
      </c>
      <c r="K74" s="69" t="s">
        <v>118</v>
      </c>
      <c r="L74" s="32"/>
    </row>
    <row r="75" spans="1:12" s="27" customFormat="1" ht="15.6">
      <c r="A75" s="28"/>
      <c r="B75" s="29"/>
      <c r="C75" s="75"/>
      <c r="D75" s="70" t="s">
        <v>152</v>
      </c>
      <c r="E75" s="66" t="s">
        <v>119</v>
      </c>
      <c r="F75" s="126">
        <v>120</v>
      </c>
      <c r="G75" s="127">
        <v>0.48</v>
      </c>
      <c r="H75" s="127">
        <v>0.36</v>
      </c>
      <c r="I75" s="127">
        <v>15.72</v>
      </c>
      <c r="J75" s="127">
        <v>60.827999999999996</v>
      </c>
      <c r="K75" s="72"/>
      <c r="L75" s="32"/>
    </row>
    <row r="76" spans="1:12" s="27" customFormat="1" ht="15.6">
      <c r="A76" s="28"/>
      <c r="B76" s="29"/>
      <c r="C76" s="75"/>
      <c r="D76" s="70" t="s">
        <v>63</v>
      </c>
      <c r="E76" s="66" t="s">
        <v>120</v>
      </c>
      <c r="F76" s="67">
        <v>40</v>
      </c>
      <c r="G76" s="68">
        <v>3.07</v>
      </c>
      <c r="H76" s="68">
        <v>12.27</v>
      </c>
      <c r="I76" s="68">
        <v>22.82</v>
      </c>
      <c r="J76" s="68">
        <v>211.97258897999998</v>
      </c>
      <c r="K76" s="72" t="s">
        <v>24</v>
      </c>
      <c r="L76" s="32"/>
    </row>
    <row r="77" spans="1:12" s="27" customFormat="1" ht="15.6">
      <c r="A77" s="28"/>
      <c r="B77" s="29"/>
      <c r="C77" s="75"/>
      <c r="D77" s="70" t="s">
        <v>32</v>
      </c>
      <c r="E77" s="80" t="s">
        <v>45</v>
      </c>
      <c r="F77" s="71">
        <v>25</v>
      </c>
      <c r="G77" s="68">
        <v>1.67</v>
      </c>
      <c r="H77" s="68">
        <v>0.25</v>
      </c>
      <c r="I77" s="68">
        <v>11.03</v>
      </c>
      <c r="J77" s="68">
        <v>54.0715</v>
      </c>
      <c r="K77" s="72" t="s">
        <v>24</v>
      </c>
      <c r="L77" s="32"/>
    </row>
    <row r="78" spans="1:12" s="27" customFormat="1" ht="15.6">
      <c r="A78" s="28"/>
      <c r="B78" s="29"/>
      <c r="C78" s="75"/>
      <c r="D78" s="65" t="s">
        <v>34</v>
      </c>
      <c r="E78" s="73" t="s">
        <v>35</v>
      </c>
      <c r="F78" s="71">
        <v>25</v>
      </c>
      <c r="G78" s="68">
        <v>1.72</v>
      </c>
      <c r="H78" s="68">
        <v>0.25</v>
      </c>
      <c r="I78" s="68">
        <v>12.01</v>
      </c>
      <c r="J78" s="68">
        <v>58.285499999999999</v>
      </c>
      <c r="K78" s="72"/>
      <c r="L78" s="32"/>
    </row>
    <row r="79" spans="1:12" s="22" customFormat="1" ht="16.2" thickBot="1">
      <c r="A79" s="50"/>
      <c r="B79" s="50"/>
      <c r="C79" s="129" t="s">
        <v>27</v>
      </c>
      <c r="D79" s="130"/>
      <c r="E79" s="51"/>
      <c r="F79" s="52">
        <f>SUM(F73:F78)</f>
        <v>610</v>
      </c>
      <c r="G79" s="52">
        <f t="shared" ref="G79:J79" si="6">SUM(G73:G78)</f>
        <v>23.880000000000003</v>
      </c>
      <c r="H79" s="52">
        <f t="shared" si="6"/>
        <v>21.2</v>
      </c>
      <c r="I79" s="52">
        <f t="shared" si="6"/>
        <v>99.370000000000019</v>
      </c>
      <c r="J79" s="52">
        <f t="shared" si="6"/>
        <v>671.38383097999997</v>
      </c>
      <c r="K79" s="54"/>
      <c r="L79" s="54">
        <v>166</v>
      </c>
    </row>
    <row r="80" spans="1:12" s="27" customFormat="1" ht="15.6">
      <c r="A80" s="48">
        <v>1</v>
      </c>
      <c r="B80" s="49">
        <v>5</v>
      </c>
      <c r="C80" s="104" t="s">
        <v>51</v>
      </c>
      <c r="D80" s="105" t="s">
        <v>37</v>
      </c>
      <c r="E80" s="106" t="s">
        <v>69</v>
      </c>
      <c r="F80" s="112">
        <v>60</v>
      </c>
      <c r="G80" s="108">
        <v>0.59</v>
      </c>
      <c r="H80" s="108">
        <v>5.98</v>
      </c>
      <c r="I80" s="108">
        <v>2.78</v>
      </c>
      <c r="J80" s="108">
        <v>66.741704399999989</v>
      </c>
      <c r="K80" s="120" t="s">
        <v>71</v>
      </c>
      <c r="L80" s="34"/>
    </row>
    <row r="81" spans="1:12" s="27" customFormat="1" ht="31.2">
      <c r="A81" s="28"/>
      <c r="B81" s="29"/>
      <c r="C81" s="94"/>
      <c r="D81" s="95" t="s">
        <v>52</v>
      </c>
      <c r="E81" s="106" t="s">
        <v>153</v>
      </c>
      <c r="F81" s="112">
        <v>280</v>
      </c>
      <c r="G81" s="108">
        <v>9.0299999999999994</v>
      </c>
      <c r="H81" s="108">
        <v>10.51</v>
      </c>
      <c r="I81" s="108">
        <v>11.15</v>
      </c>
      <c r="J81" s="108">
        <v>176.41</v>
      </c>
      <c r="K81" s="124" t="s">
        <v>154</v>
      </c>
      <c r="L81" s="34"/>
    </row>
    <row r="82" spans="1:12" s="27" customFormat="1" ht="15.6">
      <c r="A82" s="28"/>
      <c r="B82" s="29"/>
      <c r="C82" s="94"/>
      <c r="D82" s="105" t="s">
        <v>28</v>
      </c>
      <c r="E82" s="106" t="s">
        <v>115</v>
      </c>
      <c r="F82" s="112">
        <v>200</v>
      </c>
      <c r="G82" s="108">
        <v>16.62</v>
      </c>
      <c r="H82" s="108">
        <v>7.91</v>
      </c>
      <c r="I82" s="108">
        <v>18.940000000000001</v>
      </c>
      <c r="J82" s="108">
        <v>211.88824199999999</v>
      </c>
      <c r="K82" s="109" t="s">
        <v>116</v>
      </c>
      <c r="L82" s="34"/>
    </row>
    <row r="83" spans="1:12" s="27" customFormat="1" ht="15.6">
      <c r="A83" s="28"/>
      <c r="B83" s="29"/>
      <c r="C83" s="94"/>
      <c r="D83" s="95" t="s">
        <v>31</v>
      </c>
      <c r="E83" s="106" t="s">
        <v>54</v>
      </c>
      <c r="F83" s="112">
        <v>200</v>
      </c>
      <c r="G83" s="108">
        <v>0.68</v>
      </c>
      <c r="H83" s="108">
        <v>0.28000000000000003</v>
      </c>
      <c r="I83" s="108">
        <v>24.28</v>
      </c>
      <c r="J83" s="108">
        <v>92.5916</v>
      </c>
      <c r="K83" s="109" t="s">
        <v>81</v>
      </c>
      <c r="L83" s="34"/>
    </row>
    <row r="84" spans="1:12" s="27" customFormat="1" ht="15.6">
      <c r="A84" s="28"/>
      <c r="B84" s="29"/>
      <c r="C84" s="94"/>
      <c r="D84" s="105" t="s">
        <v>25</v>
      </c>
      <c r="E84" s="96" t="s">
        <v>119</v>
      </c>
      <c r="F84" s="97">
        <v>140</v>
      </c>
      <c r="G84" s="110">
        <v>0.56000000000000005</v>
      </c>
      <c r="H84" s="110">
        <v>0.42</v>
      </c>
      <c r="I84" s="110">
        <v>18.34</v>
      </c>
      <c r="J84" s="110">
        <v>70.965999999999994</v>
      </c>
      <c r="K84" s="102"/>
      <c r="L84" s="34"/>
    </row>
    <row r="85" spans="1:12" s="27" customFormat="1" ht="15.6">
      <c r="A85" s="28"/>
      <c r="B85" s="29"/>
      <c r="C85" s="94"/>
      <c r="D85" s="105" t="s">
        <v>32</v>
      </c>
      <c r="E85" s="106" t="s">
        <v>45</v>
      </c>
      <c r="F85" s="107" t="str">
        <f>"25"</f>
        <v>25</v>
      </c>
      <c r="G85" s="108">
        <v>1.67</v>
      </c>
      <c r="H85" s="108">
        <v>0.25</v>
      </c>
      <c r="I85" s="108">
        <v>11.03</v>
      </c>
      <c r="J85" s="108">
        <v>54.0715</v>
      </c>
      <c r="K85" s="102" t="s">
        <v>24</v>
      </c>
      <c r="L85" s="34"/>
    </row>
    <row r="86" spans="1:12" s="27" customFormat="1" ht="15.6">
      <c r="A86" s="28"/>
      <c r="B86" s="29"/>
      <c r="C86" s="94"/>
      <c r="D86" s="105" t="s">
        <v>34</v>
      </c>
      <c r="E86" s="96" t="s">
        <v>35</v>
      </c>
      <c r="F86" s="114" t="str">
        <f>"25"</f>
        <v>25</v>
      </c>
      <c r="G86" s="110">
        <v>1.72</v>
      </c>
      <c r="H86" s="110">
        <v>0.25</v>
      </c>
      <c r="I86" s="110">
        <v>12.01</v>
      </c>
      <c r="J86" s="110">
        <v>58.285499999999999</v>
      </c>
      <c r="K86" s="102" t="s">
        <v>24</v>
      </c>
      <c r="L86" s="34"/>
    </row>
    <row r="87" spans="1:12" s="47" customFormat="1" ht="16.2" thickBot="1">
      <c r="A87" s="57">
        <v>1</v>
      </c>
      <c r="B87" s="58">
        <v>5</v>
      </c>
      <c r="C87" s="134" t="s">
        <v>27</v>
      </c>
      <c r="D87" s="135"/>
      <c r="E87" s="56"/>
      <c r="F87" s="52">
        <f>F86+F85+F84+F83+F81+F80</f>
        <v>730</v>
      </c>
      <c r="G87" s="52">
        <f t="shared" ref="G87:J87" si="7">G86+G85+G84+G83+G81+G80</f>
        <v>14.25</v>
      </c>
      <c r="H87" s="52">
        <f t="shared" si="7"/>
        <v>17.689999999999998</v>
      </c>
      <c r="I87" s="52">
        <f t="shared" si="7"/>
        <v>79.59</v>
      </c>
      <c r="J87" s="52">
        <f t="shared" si="7"/>
        <v>519.06630439999992</v>
      </c>
      <c r="K87" s="54"/>
      <c r="L87" s="54">
        <v>248</v>
      </c>
    </row>
    <row r="88" spans="1:12" s="27" customFormat="1" ht="15" customHeight="1">
      <c r="A88" s="23">
        <v>2</v>
      </c>
      <c r="B88" s="24">
        <v>1</v>
      </c>
      <c r="C88" s="74" t="s">
        <v>22</v>
      </c>
      <c r="D88" s="87" t="s">
        <v>37</v>
      </c>
      <c r="E88" s="66" t="s">
        <v>59</v>
      </c>
      <c r="F88" s="67">
        <v>60</v>
      </c>
      <c r="G88" s="68">
        <v>0.65</v>
      </c>
      <c r="H88" s="68">
        <v>0.12</v>
      </c>
      <c r="I88" s="68">
        <v>3.06</v>
      </c>
      <c r="J88" s="68">
        <v>15.246840000000001</v>
      </c>
      <c r="K88" s="72" t="s">
        <v>60</v>
      </c>
      <c r="L88" s="26"/>
    </row>
    <row r="89" spans="1:12" s="27" customFormat="1" ht="15.6">
      <c r="A89" s="28"/>
      <c r="B89" s="29"/>
      <c r="C89" s="75"/>
      <c r="D89" s="65" t="s">
        <v>28</v>
      </c>
      <c r="E89" s="66" t="s">
        <v>46</v>
      </c>
      <c r="F89" s="67">
        <v>100</v>
      </c>
      <c r="G89" s="68">
        <v>11.28</v>
      </c>
      <c r="H89" s="68">
        <v>14.96</v>
      </c>
      <c r="I89" s="68">
        <v>0</v>
      </c>
      <c r="J89" s="68">
        <v>179.76000000000002</v>
      </c>
      <c r="K89" s="69" t="s">
        <v>58</v>
      </c>
      <c r="L89" s="32"/>
    </row>
    <row r="90" spans="1:12" s="27" customFormat="1" ht="15.6">
      <c r="A90" s="28"/>
      <c r="B90" s="29"/>
      <c r="C90" s="75"/>
      <c r="D90" s="70" t="s">
        <v>29</v>
      </c>
      <c r="E90" s="66" t="s">
        <v>92</v>
      </c>
      <c r="F90" s="67">
        <v>150</v>
      </c>
      <c r="G90" s="68">
        <v>5.64</v>
      </c>
      <c r="H90" s="68">
        <v>4.47</v>
      </c>
      <c r="I90" s="68">
        <v>37.450000000000003</v>
      </c>
      <c r="J90" s="68">
        <v>212.04009749999997</v>
      </c>
      <c r="K90" s="69" t="s">
        <v>93</v>
      </c>
      <c r="L90" s="32"/>
    </row>
    <row r="91" spans="1:12" s="27" customFormat="1" ht="15.6">
      <c r="A91" s="28"/>
      <c r="B91" s="29"/>
      <c r="C91" s="75"/>
      <c r="D91" s="70" t="s">
        <v>23</v>
      </c>
      <c r="E91" s="66" t="s">
        <v>121</v>
      </c>
      <c r="F91" s="67">
        <v>40</v>
      </c>
      <c r="G91" s="68">
        <v>2.89</v>
      </c>
      <c r="H91" s="68">
        <v>2.77</v>
      </c>
      <c r="I91" s="68">
        <v>2.95</v>
      </c>
      <c r="J91" s="68">
        <v>48.520703500000003</v>
      </c>
      <c r="K91" s="69" t="s">
        <v>122</v>
      </c>
      <c r="L91" s="32"/>
    </row>
    <row r="92" spans="1:12" s="27" customFormat="1" ht="15.6">
      <c r="A92" s="28"/>
      <c r="B92" s="29"/>
      <c r="C92" s="75"/>
      <c r="D92" s="70" t="s">
        <v>31</v>
      </c>
      <c r="E92" s="66" t="s">
        <v>68</v>
      </c>
      <c r="F92" s="77" t="str">
        <f>"200"</f>
        <v>200</v>
      </c>
      <c r="G92" s="68">
        <v>1.7</v>
      </c>
      <c r="H92" s="68">
        <v>0.41</v>
      </c>
      <c r="I92" s="68">
        <v>9.42</v>
      </c>
      <c r="J92" s="68">
        <v>46.298775999999997</v>
      </c>
      <c r="K92" s="72" t="s">
        <v>49</v>
      </c>
      <c r="L92" s="32"/>
    </row>
    <row r="93" spans="1:12" s="27" customFormat="1" ht="31.2">
      <c r="A93" s="28"/>
      <c r="B93" s="29"/>
      <c r="C93" s="75"/>
      <c r="D93" s="70" t="s">
        <v>32</v>
      </c>
      <c r="E93" s="73" t="s">
        <v>41</v>
      </c>
      <c r="F93" s="71">
        <v>20</v>
      </c>
      <c r="G93" s="80">
        <v>1.57</v>
      </c>
      <c r="H93" s="80">
        <v>0.59</v>
      </c>
      <c r="I93" s="80">
        <v>9.8000000000000007</v>
      </c>
      <c r="J93" s="80">
        <v>51.74</v>
      </c>
      <c r="K93" s="72" t="s">
        <v>24</v>
      </c>
      <c r="L93" s="32"/>
    </row>
    <row r="94" spans="1:12" s="27" customFormat="1" ht="15.6">
      <c r="A94" s="28"/>
      <c r="B94" s="29"/>
      <c r="C94" s="75"/>
      <c r="D94" s="65" t="s">
        <v>34</v>
      </c>
      <c r="E94" s="73" t="s">
        <v>35</v>
      </c>
      <c r="F94" s="88">
        <v>25</v>
      </c>
      <c r="G94" s="68">
        <v>1.72</v>
      </c>
      <c r="H94" s="68">
        <v>0.25</v>
      </c>
      <c r="I94" s="68">
        <v>12.01</v>
      </c>
      <c r="J94" s="68">
        <v>58.285499999999999</v>
      </c>
      <c r="K94" s="72" t="s">
        <v>24</v>
      </c>
      <c r="L94" s="32"/>
    </row>
    <row r="95" spans="1:12" s="22" customFormat="1" ht="16.2" thickBot="1">
      <c r="A95" s="50"/>
      <c r="B95" s="50"/>
      <c r="C95" s="129" t="s">
        <v>27</v>
      </c>
      <c r="D95" s="130"/>
      <c r="E95" s="51"/>
      <c r="F95" s="52">
        <f>F94+F93+F92+F89+F88</f>
        <v>405</v>
      </c>
      <c r="G95" s="52">
        <f t="shared" ref="G95:J95" si="8">G94+G93+G92+G89+G88</f>
        <v>16.919999999999998</v>
      </c>
      <c r="H95" s="52">
        <f t="shared" si="8"/>
        <v>16.330000000000002</v>
      </c>
      <c r="I95" s="52">
        <f t="shared" si="8"/>
        <v>34.290000000000006</v>
      </c>
      <c r="J95" s="52">
        <f t="shared" si="8"/>
        <v>351.33111600000007</v>
      </c>
      <c r="K95" s="54"/>
      <c r="L95" s="54">
        <v>166</v>
      </c>
    </row>
    <row r="96" spans="1:12" s="27" customFormat="1" ht="15" customHeight="1">
      <c r="A96" s="48">
        <v>2</v>
      </c>
      <c r="B96" s="49">
        <v>1</v>
      </c>
      <c r="C96" s="104" t="s">
        <v>51</v>
      </c>
      <c r="D96" s="115" t="s">
        <v>37</v>
      </c>
      <c r="E96" s="106" t="s">
        <v>140</v>
      </c>
      <c r="F96" s="112">
        <v>60</v>
      </c>
      <c r="G96" s="108">
        <v>0.51</v>
      </c>
      <c r="H96" s="108">
        <v>5.95</v>
      </c>
      <c r="I96" s="108">
        <v>2.33</v>
      </c>
      <c r="J96" s="108">
        <v>64.095704400000002</v>
      </c>
      <c r="K96" s="121" t="s">
        <v>141</v>
      </c>
      <c r="L96" s="34"/>
    </row>
    <row r="97" spans="1:12" s="27" customFormat="1" ht="31.2">
      <c r="A97" s="28"/>
      <c r="B97" s="29"/>
      <c r="C97" s="94"/>
      <c r="D97" s="105" t="s">
        <v>52</v>
      </c>
      <c r="E97" s="106" t="s">
        <v>155</v>
      </c>
      <c r="F97" s="112">
        <v>280</v>
      </c>
      <c r="G97" s="108">
        <v>10.18</v>
      </c>
      <c r="H97" s="108">
        <v>8.08</v>
      </c>
      <c r="I97" s="108">
        <v>17.72</v>
      </c>
      <c r="J97" s="108">
        <v>182.5</v>
      </c>
      <c r="K97" s="124" t="s">
        <v>156</v>
      </c>
      <c r="L97" s="34"/>
    </row>
    <row r="98" spans="1:12" s="27" customFormat="1" ht="15.6">
      <c r="A98" s="28"/>
      <c r="B98" s="29"/>
      <c r="C98" s="94"/>
      <c r="D98" s="95" t="s">
        <v>28</v>
      </c>
      <c r="E98" s="96" t="s">
        <v>46</v>
      </c>
      <c r="F98" s="97">
        <v>100</v>
      </c>
      <c r="G98" s="110">
        <v>11.28</v>
      </c>
      <c r="H98" s="110">
        <v>14.96</v>
      </c>
      <c r="I98" s="110">
        <v>0</v>
      </c>
      <c r="J98" s="110">
        <v>179.76000000000002</v>
      </c>
      <c r="K98" s="99" t="s">
        <v>58</v>
      </c>
      <c r="L98" s="34"/>
    </row>
    <row r="99" spans="1:12" s="27" customFormat="1" ht="15.6">
      <c r="A99" s="28"/>
      <c r="B99" s="29"/>
      <c r="C99" s="94"/>
      <c r="D99" s="95" t="s">
        <v>29</v>
      </c>
      <c r="E99" s="96" t="s">
        <v>92</v>
      </c>
      <c r="F99" s="97">
        <v>160</v>
      </c>
      <c r="G99" s="98">
        <v>6.02</v>
      </c>
      <c r="H99" s="98">
        <v>4.7699999999999996</v>
      </c>
      <c r="I99" s="98">
        <v>39.94</v>
      </c>
      <c r="J99" s="98">
        <v>226.17610399999995</v>
      </c>
      <c r="K99" s="111" t="s">
        <v>93</v>
      </c>
      <c r="L99" s="34"/>
    </row>
    <row r="100" spans="1:12" s="27" customFormat="1" ht="15.6">
      <c r="A100" s="28"/>
      <c r="B100" s="29"/>
      <c r="C100" s="94"/>
      <c r="D100" s="95" t="s">
        <v>23</v>
      </c>
      <c r="E100" s="96" t="s">
        <v>121</v>
      </c>
      <c r="F100" s="97">
        <v>40</v>
      </c>
      <c r="G100" s="110">
        <v>2.89</v>
      </c>
      <c r="H100" s="110">
        <v>2.77</v>
      </c>
      <c r="I100" s="110">
        <v>2.95</v>
      </c>
      <c r="J100" s="110">
        <v>48.520703500000003</v>
      </c>
      <c r="K100" s="99" t="s">
        <v>122</v>
      </c>
      <c r="L100" s="34"/>
    </row>
    <row r="101" spans="1:12" s="27" customFormat="1" ht="15.6">
      <c r="A101" s="28"/>
      <c r="B101" s="29"/>
      <c r="C101" s="94"/>
      <c r="D101" s="95" t="s">
        <v>31</v>
      </c>
      <c r="E101" s="106" t="s">
        <v>85</v>
      </c>
      <c r="F101" s="112">
        <v>200</v>
      </c>
      <c r="G101" s="108">
        <v>0.22</v>
      </c>
      <c r="H101" s="108">
        <v>0.06</v>
      </c>
      <c r="I101" s="108">
        <v>15.96</v>
      </c>
      <c r="J101" s="108">
        <v>61.899850857142852</v>
      </c>
      <c r="K101" s="102" t="s">
        <v>142</v>
      </c>
      <c r="L101" s="34"/>
    </row>
    <row r="102" spans="1:12" s="27" customFormat="1" ht="31.2">
      <c r="A102" s="28"/>
      <c r="B102" s="29"/>
      <c r="C102" s="94"/>
      <c r="D102" s="105" t="s">
        <v>34</v>
      </c>
      <c r="E102" s="106" t="s">
        <v>41</v>
      </c>
      <c r="F102" s="107" t="str">
        <f>"20"</f>
        <v>20</v>
      </c>
      <c r="G102" s="108">
        <v>1.57</v>
      </c>
      <c r="H102" s="108">
        <v>0.59</v>
      </c>
      <c r="I102" s="108">
        <v>9.8000000000000007</v>
      </c>
      <c r="J102" s="108">
        <v>51.744</v>
      </c>
      <c r="K102" s="102" t="s">
        <v>24</v>
      </c>
      <c r="L102" s="34"/>
    </row>
    <row r="103" spans="1:12" s="27" customFormat="1" ht="15.6">
      <c r="A103" s="28"/>
      <c r="B103" s="29"/>
      <c r="C103" s="94"/>
      <c r="D103" s="105" t="s">
        <v>32</v>
      </c>
      <c r="E103" s="106" t="s">
        <v>35</v>
      </c>
      <c r="F103" s="107" t="str">
        <f>"25"</f>
        <v>25</v>
      </c>
      <c r="G103" s="108">
        <v>1.72</v>
      </c>
      <c r="H103" s="108">
        <v>0.25</v>
      </c>
      <c r="I103" s="108">
        <v>12.01</v>
      </c>
      <c r="J103" s="108">
        <v>58.285499999999999</v>
      </c>
      <c r="K103" s="102" t="s">
        <v>24</v>
      </c>
      <c r="L103" s="34"/>
    </row>
    <row r="104" spans="1:12" s="22" customFormat="1" ht="16.2" thickBot="1">
      <c r="A104" s="59">
        <v>2</v>
      </c>
      <c r="B104" s="60">
        <v>2</v>
      </c>
      <c r="C104" s="131" t="s">
        <v>27</v>
      </c>
      <c r="D104" s="132"/>
      <c r="E104" s="61"/>
      <c r="F104" s="62">
        <v>840</v>
      </c>
      <c r="G104" s="62">
        <v>34.39</v>
      </c>
      <c r="H104" s="62">
        <v>37.43</v>
      </c>
      <c r="I104" s="62">
        <v>100.71</v>
      </c>
      <c r="J104" s="62">
        <v>872.98</v>
      </c>
      <c r="K104" s="63"/>
      <c r="L104" s="64">
        <v>248</v>
      </c>
    </row>
    <row r="105" spans="1:12" s="27" customFormat="1" ht="15.6">
      <c r="A105" s="23">
        <v>2</v>
      </c>
      <c r="B105" s="24">
        <v>2</v>
      </c>
      <c r="C105" s="74" t="s">
        <v>22</v>
      </c>
      <c r="D105" s="70" t="s">
        <v>28</v>
      </c>
      <c r="E105" s="66" t="s">
        <v>123</v>
      </c>
      <c r="F105" s="67">
        <v>100</v>
      </c>
      <c r="G105" s="68">
        <v>14.43</v>
      </c>
      <c r="H105" s="68">
        <v>14.57</v>
      </c>
      <c r="I105" s="68">
        <v>6.4</v>
      </c>
      <c r="J105" s="68">
        <v>213.07030000000003</v>
      </c>
      <c r="K105" s="69" t="s">
        <v>124</v>
      </c>
      <c r="L105" s="26"/>
    </row>
    <row r="106" spans="1:12" s="27" customFormat="1" ht="15.6">
      <c r="A106" s="28"/>
      <c r="B106" s="29"/>
      <c r="C106" s="75"/>
      <c r="D106" s="70" t="s">
        <v>29</v>
      </c>
      <c r="E106" s="66" t="s">
        <v>61</v>
      </c>
      <c r="F106" s="67">
        <v>150</v>
      </c>
      <c r="G106" s="68">
        <v>4.13</v>
      </c>
      <c r="H106" s="68">
        <v>6.96</v>
      </c>
      <c r="I106" s="68">
        <v>31.32</v>
      </c>
      <c r="J106" s="68">
        <v>198.19827680000003</v>
      </c>
      <c r="K106" s="69" t="s">
        <v>62</v>
      </c>
      <c r="L106" s="32"/>
    </row>
    <row r="107" spans="1:12" s="27" customFormat="1" ht="15.6">
      <c r="A107" s="28"/>
      <c r="B107" s="29"/>
      <c r="C107" s="75"/>
      <c r="D107" s="70" t="s">
        <v>37</v>
      </c>
      <c r="E107" s="66" t="s">
        <v>82</v>
      </c>
      <c r="F107" s="67">
        <v>50</v>
      </c>
      <c r="G107" s="68">
        <v>0.39</v>
      </c>
      <c r="H107" s="68">
        <v>0.05</v>
      </c>
      <c r="I107" s="68">
        <v>1.72</v>
      </c>
      <c r="J107" s="68">
        <v>7.8056999999999999</v>
      </c>
      <c r="K107" s="69" t="s">
        <v>83</v>
      </c>
      <c r="L107" s="32"/>
    </row>
    <row r="108" spans="1:12" s="27" customFormat="1" ht="15.6">
      <c r="A108" s="28"/>
      <c r="B108" s="29"/>
      <c r="C108" s="75"/>
      <c r="D108" s="70" t="s">
        <v>31</v>
      </c>
      <c r="E108" s="66" t="s">
        <v>125</v>
      </c>
      <c r="F108" s="67">
        <v>200</v>
      </c>
      <c r="G108" s="68">
        <v>3.08</v>
      </c>
      <c r="H108" s="68">
        <v>1.96</v>
      </c>
      <c r="I108" s="68">
        <v>16.18</v>
      </c>
      <c r="J108" s="68">
        <v>91.659019999999998</v>
      </c>
      <c r="K108" s="69" t="s">
        <v>48</v>
      </c>
      <c r="L108" s="32"/>
    </row>
    <row r="109" spans="1:12" s="27" customFormat="1" ht="15.6">
      <c r="A109" s="28"/>
      <c r="B109" s="29"/>
      <c r="C109" s="75"/>
      <c r="D109" s="70" t="s">
        <v>32</v>
      </c>
      <c r="E109" s="66" t="s">
        <v>33</v>
      </c>
      <c r="F109" s="71">
        <v>30</v>
      </c>
      <c r="G109" s="68">
        <v>2.21</v>
      </c>
      <c r="H109" s="68">
        <v>0.59</v>
      </c>
      <c r="I109" s="68">
        <v>15.38</v>
      </c>
      <c r="J109" s="68">
        <v>75.11699999999999</v>
      </c>
      <c r="K109" s="72" t="s">
        <v>24</v>
      </c>
      <c r="L109" s="32"/>
    </row>
    <row r="110" spans="1:12" s="27" customFormat="1" ht="15.6">
      <c r="A110" s="28"/>
      <c r="B110" s="29"/>
      <c r="C110" s="75"/>
      <c r="D110" s="65" t="s">
        <v>34</v>
      </c>
      <c r="E110" s="73" t="s">
        <v>35</v>
      </c>
      <c r="F110" s="88">
        <v>25</v>
      </c>
      <c r="G110" s="68">
        <v>1.72</v>
      </c>
      <c r="H110" s="68">
        <v>0.25</v>
      </c>
      <c r="I110" s="68">
        <v>12.01</v>
      </c>
      <c r="J110" s="68">
        <v>58.285499999999999</v>
      </c>
      <c r="K110" s="72" t="s">
        <v>24</v>
      </c>
      <c r="L110" s="32"/>
    </row>
    <row r="111" spans="1:12" s="22" customFormat="1" ht="16.2" thickBot="1">
      <c r="A111" s="59"/>
      <c r="B111" s="60"/>
      <c r="C111" s="129" t="s">
        <v>27</v>
      </c>
      <c r="D111" s="130"/>
      <c r="E111" s="51"/>
      <c r="F111" s="52">
        <f>F110+F109+F108+F107+F106+F105</f>
        <v>555</v>
      </c>
      <c r="G111" s="52">
        <f t="shared" ref="G111:J111" si="9">G110+G109+G108+G107+G106+G105</f>
        <v>25.96</v>
      </c>
      <c r="H111" s="52">
        <f t="shared" si="9"/>
        <v>24.38</v>
      </c>
      <c r="I111" s="52">
        <f t="shared" si="9"/>
        <v>83.01</v>
      </c>
      <c r="J111" s="52">
        <f t="shared" si="9"/>
        <v>644.13579679999998</v>
      </c>
      <c r="K111" s="54"/>
      <c r="L111" s="54">
        <v>166</v>
      </c>
    </row>
    <row r="112" spans="1:12" s="27" customFormat="1" ht="31.2">
      <c r="A112" s="49">
        <v>2</v>
      </c>
      <c r="B112" s="49">
        <v>2</v>
      </c>
      <c r="C112" s="104" t="s">
        <v>51</v>
      </c>
      <c r="D112" s="95" t="s">
        <v>52</v>
      </c>
      <c r="E112" s="96" t="s">
        <v>157</v>
      </c>
      <c r="F112" s="97">
        <v>280</v>
      </c>
      <c r="G112" s="110">
        <v>10.130000000000001</v>
      </c>
      <c r="H112" s="110">
        <v>9.26</v>
      </c>
      <c r="I112" s="110">
        <v>16.510000000000002</v>
      </c>
      <c r="J112" s="110">
        <v>185.59</v>
      </c>
      <c r="K112" s="96" t="s">
        <v>158</v>
      </c>
      <c r="L112" s="34"/>
    </row>
    <row r="113" spans="1:12" s="27" customFormat="1" ht="15.6">
      <c r="A113" s="46"/>
      <c r="B113" s="29"/>
      <c r="C113" s="94"/>
      <c r="D113" s="95" t="s">
        <v>28</v>
      </c>
      <c r="E113" s="96" t="s">
        <v>123</v>
      </c>
      <c r="F113" s="97">
        <v>100</v>
      </c>
      <c r="G113" s="110">
        <v>14.43</v>
      </c>
      <c r="H113" s="110">
        <v>14.57</v>
      </c>
      <c r="I113" s="110">
        <v>6.4</v>
      </c>
      <c r="J113" s="110">
        <v>213.07030000000003</v>
      </c>
      <c r="K113" s="99" t="s">
        <v>124</v>
      </c>
      <c r="L113" s="34"/>
    </row>
    <row r="114" spans="1:12" s="27" customFormat="1" ht="15.6">
      <c r="A114" s="46"/>
      <c r="B114" s="29"/>
      <c r="C114" s="94"/>
      <c r="D114" s="95" t="s">
        <v>29</v>
      </c>
      <c r="E114" s="96" t="s">
        <v>61</v>
      </c>
      <c r="F114" s="97">
        <v>150</v>
      </c>
      <c r="G114" s="110">
        <v>4.13</v>
      </c>
      <c r="H114" s="110">
        <v>6.96</v>
      </c>
      <c r="I114" s="110">
        <v>31.32</v>
      </c>
      <c r="J114" s="110">
        <v>198.19827680000003</v>
      </c>
      <c r="K114" s="99" t="s">
        <v>62</v>
      </c>
      <c r="L114" s="34"/>
    </row>
    <row r="115" spans="1:12" s="27" customFormat="1" ht="15.6">
      <c r="A115" s="46"/>
      <c r="B115" s="29"/>
      <c r="C115" s="94"/>
      <c r="D115" s="95" t="s">
        <v>31</v>
      </c>
      <c r="E115" s="106" t="s">
        <v>143</v>
      </c>
      <c r="F115" s="112">
        <v>200</v>
      </c>
      <c r="G115" s="108">
        <v>0.17</v>
      </c>
      <c r="H115" s="108">
        <v>7.0000000000000007E-2</v>
      </c>
      <c r="I115" s="108">
        <v>16.61</v>
      </c>
      <c r="J115" s="108">
        <v>64.840457390501541</v>
      </c>
      <c r="K115" s="109" t="s">
        <v>144</v>
      </c>
      <c r="L115" s="34"/>
    </row>
    <row r="116" spans="1:12" s="27" customFormat="1" ht="15.6">
      <c r="A116" s="46"/>
      <c r="B116" s="29"/>
      <c r="C116" s="94"/>
      <c r="D116" s="95" t="s">
        <v>32</v>
      </c>
      <c r="E116" s="106" t="s">
        <v>33</v>
      </c>
      <c r="F116" s="107" t="str">
        <f>"30"</f>
        <v>30</v>
      </c>
      <c r="G116" s="108">
        <v>2.21</v>
      </c>
      <c r="H116" s="108">
        <v>0.59</v>
      </c>
      <c r="I116" s="108">
        <v>15.38</v>
      </c>
      <c r="J116" s="108">
        <v>75.11699999999999</v>
      </c>
      <c r="K116" s="102" t="s">
        <v>24</v>
      </c>
      <c r="L116" s="34"/>
    </row>
    <row r="117" spans="1:12" s="27" customFormat="1" ht="15.6">
      <c r="A117" s="46"/>
      <c r="B117" s="29"/>
      <c r="C117" s="94"/>
      <c r="D117" s="105" t="s">
        <v>34</v>
      </c>
      <c r="E117" s="96" t="s">
        <v>35</v>
      </c>
      <c r="F117" s="114" t="str">
        <f>"25"</f>
        <v>25</v>
      </c>
      <c r="G117" s="110">
        <v>1.72</v>
      </c>
      <c r="H117" s="110">
        <v>0.25</v>
      </c>
      <c r="I117" s="110">
        <v>12.01</v>
      </c>
      <c r="J117" s="110">
        <v>58.285499999999999</v>
      </c>
      <c r="K117" s="102" t="s">
        <v>24</v>
      </c>
      <c r="L117" s="34"/>
    </row>
    <row r="118" spans="1:12" s="27" customFormat="1" ht="15.6">
      <c r="A118" s="46"/>
      <c r="B118" s="29"/>
      <c r="C118" s="94"/>
      <c r="D118" s="95" t="s">
        <v>23</v>
      </c>
      <c r="E118" s="96" t="s">
        <v>74</v>
      </c>
      <c r="F118" s="97">
        <v>20</v>
      </c>
      <c r="G118" s="110">
        <v>0.49</v>
      </c>
      <c r="H118" s="110">
        <v>2.64</v>
      </c>
      <c r="I118" s="110">
        <v>0.66</v>
      </c>
      <c r="J118" s="110">
        <v>28.684960000000004</v>
      </c>
      <c r="K118" s="113" t="s">
        <v>75</v>
      </c>
      <c r="L118" s="34"/>
    </row>
    <row r="119" spans="1:12" s="22" customFormat="1" ht="15.75" customHeight="1" thickBot="1">
      <c r="A119" s="59">
        <v>2</v>
      </c>
      <c r="B119" s="60">
        <v>3</v>
      </c>
      <c r="C119" s="131" t="s">
        <v>27</v>
      </c>
      <c r="D119" s="132"/>
      <c r="E119" s="61"/>
      <c r="F119" s="62">
        <f>SUM(F112:F118)</f>
        <v>750</v>
      </c>
      <c r="G119" s="62">
        <f t="shared" ref="G119:J119" si="10">SUM(G112:G118)</f>
        <v>33.280000000000008</v>
      </c>
      <c r="H119" s="62">
        <f t="shared" si="10"/>
        <v>34.339999999999996</v>
      </c>
      <c r="I119" s="62">
        <f t="shared" si="10"/>
        <v>98.89</v>
      </c>
      <c r="J119" s="62">
        <f t="shared" si="10"/>
        <v>823.78649419050157</v>
      </c>
      <c r="K119" s="63"/>
      <c r="L119" s="64">
        <v>248</v>
      </c>
    </row>
    <row r="120" spans="1:12" s="27" customFormat="1" ht="16.2" thickBot="1">
      <c r="A120" s="46">
        <v>2</v>
      </c>
      <c r="B120" s="29">
        <v>3</v>
      </c>
      <c r="C120" s="74" t="s">
        <v>22</v>
      </c>
      <c r="D120" s="70" t="s">
        <v>28</v>
      </c>
      <c r="E120" s="66" t="s">
        <v>126</v>
      </c>
      <c r="F120" s="67">
        <v>100</v>
      </c>
      <c r="G120" s="68">
        <v>17.73</v>
      </c>
      <c r="H120" s="68">
        <v>28.17</v>
      </c>
      <c r="I120" s="68">
        <v>5.87</v>
      </c>
      <c r="J120" s="68">
        <v>347.40898599999997</v>
      </c>
      <c r="K120" s="69" t="s">
        <v>127</v>
      </c>
      <c r="L120" s="26"/>
    </row>
    <row r="121" spans="1:12" s="27" customFormat="1" ht="18.899999999999999" customHeight="1">
      <c r="A121" s="46"/>
      <c r="B121" s="29"/>
      <c r="C121" s="75"/>
      <c r="D121" s="87" t="s">
        <v>29</v>
      </c>
      <c r="E121" s="66" t="s">
        <v>36</v>
      </c>
      <c r="F121" s="67">
        <v>150</v>
      </c>
      <c r="G121" s="68">
        <v>3.1</v>
      </c>
      <c r="H121" s="68">
        <v>4.47</v>
      </c>
      <c r="I121" s="68">
        <v>21.72</v>
      </c>
      <c r="J121" s="68">
        <v>138.30115549999996</v>
      </c>
      <c r="K121" s="69" t="s">
        <v>128</v>
      </c>
      <c r="L121" s="32"/>
    </row>
    <row r="122" spans="1:12" s="27" customFormat="1" ht="15.6">
      <c r="A122" s="46"/>
      <c r="B122" s="29"/>
      <c r="C122" s="75"/>
      <c r="D122" s="65" t="s">
        <v>31</v>
      </c>
      <c r="E122" s="66" t="s">
        <v>129</v>
      </c>
      <c r="F122" s="67">
        <v>207</v>
      </c>
      <c r="G122" s="68">
        <v>1.76</v>
      </c>
      <c r="H122" s="68">
        <v>0.42</v>
      </c>
      <c r="I122" s="68">
        <v>9.74</v>
      </c>
      <c r="J122" s="68">
        <v>48.769075999999998</v>
      </c>
      <c r="K122" s="69" t="s">
        <v>40</v>
      </c>
      <c r="L122" s="32"/>
    </row>
    <row r="123" spans="1:12" s="27" customFormat="1" ht="15.6">
      <c r="A123" s="46"/>
      <c r="B123" s="29"/>
      <c r="C123" s="75"/>
      <c r="D123" s="70" t="s">
        <v>25</v>
      </c>
      <c r="E123" s="66" t="s">
        <v>26</v>
      </c>
      <c r="F123" s="67">
        <v>130</v>
      </c>
      <c r="G123" s="68">
        <v>0.52</v>
      </c>
      <c r="H123" s="68">
        <v>0.52</v>
      </c>
      <c r="I123" s="68">
        <v>15.08</v>
      </c>
      <c r="J123" s="68">
        <v>63.283999999999999</v>
      </c>
      <c r="K123" s="69"/>
      <c r="L123" s="32"/>
    </row>
    <row r="124" spans="1:12" s="27" customFormat="1" ht="15.6">
      <c r="A124" s="46"/>
      <c r="B124" s="29"/>
      <c r="C124" s="75"/>
      <c r="D124" s="70" t="s">
        <v>25</v>
      </c>
      <c r="E124" s="66" t="s">
        <v>43</v>
      </c>
      <c r="F124" s="89">
        <v>25</v>
      </c>
      <c r="G124" s="90">
        <v>1.67</v>
      </c>
      <c r="H124" s="90">
        <v>0.25</v>
      </c>
      <c r="I124" s="90">
        <v>11.03</v>
      </c>
      <c r="J124" s="90">
        <v>54.0715</v>
      </c>
      <c r="K124" s="77" t="s">
        <v>24</v>
      </c>
      <c r="L124" s="32"/>
    </row>
    <row r="125" spans="1:12" s="27" customFormat="1" ht="15.6">
      <c r="A125" s="46"/>
      <c r="B125" s="29"/>
      <c r="C125" s="75"/>
      <c r="D125" s="70" t="s">
        <v>34</v>
      </c>
      <c r="E125" s="73" t="s">
        <v>35</v>
      </c>
      <c r="F125" s="88">
        <v>25</v>
      </c>
      <c r="G125" s="68">
        <v>1.72</v>
      </c>
      <c r="H125" s="68">
        <v>0.25</v>
      </c>
      <c r="I125" s="68">
        <v>12.01</v>
      </c>
      <c r="J125" s="68">
        <v>58.285499999999999</v>
      </c>
      <c r="K125" s="72" t="s">
        <v>24</v>
      </c>
      <c r="L125" s="32"/>
    </row>
    <row r="126" spans="1:12" s="22" customFormat="1" ht="16.2" thickBot="1">
      <c r="A126" s="59"/>
      <c r="B126" s="60"/>
      <c r="C126" s="129" t="s">
        <v>27</v>
      </c>
      <c r="D126" s="130"/>
      <c r="E126" s="51"/>
      <c r="F126" s="52">
        <f>F125+F124+F123+F122+F121+F120</f>
        <v>637</v>
      </c>
      <c r="G126" s="52">
        <f>G125+G124+G123+G122+G121+G120</f>
        <v>26.5</v>
      </c>
      <c r="H126" s="52">
        <f>H125+H124+H123+H122+H121+H120</f>
        <v>34.08</v>
      </c>
      <c r="I126" s="52">
        <f>I125+I124+I123+I122+I121+I120</f>
        <v>75.45</v>
      </c>
      <c r="J126" s="52">
        <f>J125+J124+J123+J122+J121+J120</f>
        <v>710.12021749999985</v>
      </c>
      <c r="K126" s="54"/>
      <c r="L126" s="54">
        <v>166</v>
      </c>
    </row>
    <row r="127" spans="1:12" s="27" customFormat="1" ht="31.2">
      <c r="A127" s="48">
        <v>2</v>
      </c>
      <c r="B127" s="49">
        <v>3</v>
      </c>
      <c r="C127" s="104" t="s">
        <v>51</v>
      </c>
      <c r="D127" s="95" t="s">
        <v>52</v>
      </c>
      <c r="E127" s="106" t="s">
        <v>159</v>
      </c>
      <c r="F127" s="112">
        <v>280</v>
      </c>
      <c r="G127" s="108">
        <v>10.72</v>
      </c>
      <c r="H127" s="108">
        <v>9.5299999999999994</v>
      </c>
      <c r="I127" s="108">
        <v>18.100000000000001</v>
      </c>
      <c r="J127" s="108">
        <v>197.9</v>
      </c>
      <c r="K127" s="124" t="s">
        <v>160</v>
      </c>
      <c r="L127" s="34"/>
    </row>
    <row r="128" spans="1:12" s="27" customFormat="1" ht="18.899999999999999" customHeight="1">
      <c r="A128" s="28"/>
      <c r="B128" s="29"/>
      <c r="C128" s="94"/>
      <c r="D128" s="95" t="s">
        <v>28</v>
      </c>
      <c r="E128" s="96" t="s">
        <v>126</v>
      </c>
      <c r="F128" s="97">
        <v>100</v>
      </c>
      <c r="G128" s="110">
        <v>17.73</v>
      </c>
      <c r="H128" s="110">
        <v>28.17</v>
      </c>
      <c r="I128" s="110">
        <v>5.87</v>
      </c>
      <c r="J128" s="110">
        <v>347.40898599999997</v>
      </c>
      <c r="K128" s="99" t="s">
        <v>127</v>
      </c>
      <c r="L128" s="34"/>
    </row>
    <row r="129" spans="1:12" s="27" customFormat="1" ht="18.899999999999999" customHeight="1">
      <c r="A129" s="28"/>
      <c r="B129" s="29"/>
      <c r="C129" s="94"/>
      <c r="D129" s="95" t="s">
        <v>29</v>
      </c>
      <c r="E129" s="96" t="s">
        <v>36</v>
      </c>
      <c r="F129" s="97">
        <v>150</v>
      </c>
      <c r="G129" s="110">
        <v>3.1</v>
      </c>
      <c r="H129" s="110">
        <v>4.47</v>
      </c>
      <c r="I129" s="110">
        <v>21.72</v>
      </c>
      <c r="J129" s="110">
        <v>138.30115549999996</v>
      </c>
      <c r="K129" s="99" t="s">
        <v>128</v>
      </c>
      <c r="L129" s="34"/>
    </row>
    <row r="130" spans="1:12" s="27" customFormat="1" ht="15.6">
      <c r="A130" s="28"/>
      <c r="B130" s="29"/>
      <c r="C130" s="94"/>
      <c r="D130" s="95" t="s">
        <v>31</v>
      </c>
      <c r="E130" s="106" t="s">
        <v>95</v>
      </c>
      <c r="F130" s="112">
        <v>200</v>
      </c>
      <c r="G130" s="108">
        <v>0.98</v>
      </c>
      <c r="H130" s="108">
        <v>0.06</v>
      </c>
      <c r="I130" s="108">
        <v>21.64</v>
      </c>
      <c r="J130" s="108">
        <v>81.844801000000004</v>
      </c>
      <c r="K130" s="109" t="s">
        <v>96</v>
      </c>
      <c r="L130" s="34"/>
    </row>
    <row r="131" spans="1:12" s="27" customFormat="1" ht="15.6">
      <c r="A131" s="28"/>
      <c r="B131" s="29"/>
      <c r="C131" s="94"/>
      <c r="D131" s="95" t="s">
        <v>25</v>
      </c>
      <c r="E131" s="106" t="s">
        <v>26</v>
      </c>
      <c r="F131" s="107" t="str">
        <f>"150"</f>
        <v>150</v>
      </c>
      <c r="G131" s="108">
        <v>0.6</v>
      </c>
      <c r="H131" s="108">
        <v>0.6</v>
      </c>
      <c r="I131" s="108">
        <v>17.399999999999999</v>
      </c>
      <c r="J131" s="108">
        <v>73.02000000000001</v>
      </c>
      <c r="K131" s="109"/>
      <c r="L131" s="34"/>
    </row>
    <row r="132" spans="1:12" s="27" customFormat="1" ht="15.6">
      <c r="A132" s="28"/>
      <c r="B132" s="29"/>
      <c r="C132" s="94"/>
      <c r="D132" s="95" t="s">
        <v>34</v>
      </c>
      <c r="E132" s="106" t="s">
        <v>45</v>
      </c>
      <c r="F132" s="107" t="str">
        <f>"25"</f>
        <v>25</v>
      </c>
      <c r="G132" s="108">
        <v>1.67</v>
      </c>
      <c r="H132" s="108">
        <v>0.25</v>
      </c>
      <c r="I132" s="108">
        <v>11.03</v>
      </c>
      <c r="J132" s="108">
        <v>54.0715</v>
      </c>
      <c r="K132" s="114" t="s">
        <v>24</v>
      </c>
      <c r="L132" s="34"/>
    </row>
    <row r="133" spans="1:12" s="27" customFormat="1" ht="15.6">
      <c r="A133" s="28"/>
      <c r="B133" s="29"/>
      <c r="C133" s="94"/>
      <c r="D133" s="105" t="s">
        <v>32</v>
      </c>
      <c r="E133" s="96" t="s">
        <v>35</v>
      </c>
      <c r="F133" s="114" t="str">
        <f>"25"</f>
        <v>25</v>
      </c>
      <c r="G133" s="110">
        <v>1.72</v>
      </c>
      <c r="H133" s="110">
        <v>0.25</v>
      </c>
      <c r="I133" s="110">
        <v>12.01</v>
      </c>
      <c r="J133" s="110">
        <v>58.285499999999999</v>
      </c>
      <c r="K133" s="102" t="s">
        <v>24</v>
      </c>
      <c r="L133" s="34"/>
    </row>
    <row r="134" spans="1:12" s="22" customFormat="1" ht="16.2" thickBot="1">
      <c r="A134" s="59">
        <v>2</v>
      </c>
      <c r="B134" s="60">
        <v>4</v>
      </c>
      <c r="C134" s="131" t="s">
        <v>27</v>
      </c>
      <c r="D134" s="132"/>
      <c r="E134" s="61"/>
      <c r="F134" s="62">
        <f>SUM(F127:F133)</f>
        <v>730</v>
      </c>
      <c r="G134" s="62">
        <f t="shared" ref="G134:J134" si="11">SUM(G127:G133)</f>
        <v>36.520000000000003</v>
      </c>
      <c r="H134" s="62">
        <f t="shared" si="11"/>
        <v>43.330000000000005</v>
      </c>
      <c r="I134" s="62">
        <f t="shared" si="11"/>
        <v>107.77</v>
      </c>
      <c r="J134" s="62">
        <f t="shared" si="11"/>
        <v>950.83194249999985</v>
      </c>
      <c r="K134" s="63"/>
      <c r="L134" s="64">
        <v>248</v>
      </c>
    </row>
    <row r="135" spans="1:12" s="27" customFormat="1" ht="15.6">
      <c r="A135" s="23">
        <v>2</v>
      </c>
      <c r="B135" s="24">
        <v>4</v>
      </c>
      <c r="C135" s="74" t="s">
        <v>22</v>
      </c>
      <c r="D135" s="70" t="s">
        <v>37</v>
      </c>
      <c r="E135" s="66" t="s">
        <v>130</v>
      </c>
      <c r="F135" s="67">
        <v>15</v>
      </c>
      <c r="G135" s="68">
        <v>3.67</v>
      </c>
      <c r="H135" s="68">
        <v>3.45</v>
      </c>
      <c r="I135" s="68">
        <v>0</v>
      </c>
      <c r="J135" s="68">
        <v>46.4358</v>
      </c>
      <c r="K135" s="69" t="s">
        <v>131</v>
      </c>
      <c r="L135" s="26"/>
    </row>
    <row r="136" spans="1:12" s="27" customFormat="1" ht="15.6">
      <c r="A136" s="28"/>
      <c r="B136" s="29"/>
      <c r="C136" s="75"/>
      <c r="D136" s="70" t="s">
        <v>42</v>
      </c>
      <c r="E136" s="66" t="s">
        <v>132</v>
      </c>
      <c r="F136" s="67">
        <v>200</v>
      </c>
      <c r="G136" s="68">
        <v>5.27</v>
      </c>
      <c r="H136" s="68">
        <v>3.78</v>
      </c>
      <c r="I136" s="68">
        <v>28.96</v>
      </c>
      <c r="J136" s="68">
        <v>169.3399</v>
      </c>
      <c r="K136" s="69" t="s">
        <v>73</v>
      </c>
      <c r="L136" s="31"/>
    </row>
    <row r="137" spans="1:12" s="27" customFormat="1" ht="15.6">
      <c r="A137" s="28"/>
      <c r="B137" s="29"/>
      <c r="C137" s="75"/>
      <c r="D137" s="70" t="s">
        <v>23</v>
      </c>
      <c r="E137" s="82" t="s">
        <v>111</v>
      </c>
      <c r="F137" s="69">
        <v>3</v>
      </c>
      <c r="G137" s="68">
        <v>0.02</v>
      </c>
      <c r="H137" s="68">
        <v>2.1800000000000002</v>
      </c>
      <c r="I137" s="68">
        <v>0.04</v>
      </c>
      <c r="J137" s="68">
        <v>19.819199999999999</v>
      </c>
      <c r="K137" s="69" t="s">
        <v>112</v>
      </c>
      <c r="L137" s="31"/>
    </row>
    <row r="138" spans="1:12" s="27" customFormat="1" ht="15.6">
      <c r="A138" s="28"/>
      <c r="B138" s="29"/>
      <c r="C138" s="75"/>
      <c r="D138" s="70" t="s">
        <v>64</v>
      </c>
      <c r="E138" s="66" t="s">
        <v>133</v>
      </c>
      <c r="F138" s="67">
        <v>100</v>
      </c>
      <c r="G138" s="68">
        <v>13.04</v>
      </c>
      <c r="H138" s="68">
        <v>21.4</v>
      </c>
      <c r="I138" s="68">
        <v>36.46</v>
      </c>
      <c r="J138" s="68">
        <v>388.9424573</v>
      </c>
      <c r="K138" s="91" t="s">
        <v>134</v>
      </c>
      <c r="L138" s="32"/>
    </row>
    <row r="139" spans="1:12" s="27" customFormat="1" ht="15.6">
      <c r="A139" s="28"/>
      <c r="B139" s="29"/>
      <c r="C139" s="75"/>
      <c r="D139" s="70" t="s">
        <v>23</v>
      </c>
      <c r="E139" s="66" t="s">
        <v>65</v>
      </c>
      <c r="F139" s="67">
        <v>30</v>
      </c>
      <c r="G139" s="68">
        <v>2.16</v>
      </c>
      <c r="H139" s="68">
        <v>2.5499999999999998</v>
      </c>
      <c r="I139" s="68">
        <v>16.649999999999999</v>
      </c>
      <c r="J139" s="68">
        <v>95.219999999999985</v>
      </c>
      <c r="K139" s="79" t="s">
        <v>66</v>
      </c>
      <c r="L139" s="32"/>
    </row>
    <row r="140" spans="1:12" s="27" customFormat="1" ht="15.6">
      <c r="A140" s="28"/>
      <c r="B140" s="29"/>
      <c r="C140" s="75"/>
      <c r="D140" s="70" t="s">
        <v>31</v>
      </c>
      <c r="E140" s="66" t="s">
        <v>76</v>
      </c>
      <c r="F140" s="77" t="str">
        <f>"200"</f>
        <v>200</v>
      </c>
      <c r="G140" s="68">
        <v>0.27</v>
      </c>
      <c r="H140" s="68">
        <v>0.15</v>
      </c>
      <c r="I140" s="68">
        <v>17.27</v>
      </c>
      <c r="J140" s="68">
        <v>67.597380000000001</v>
      </c>
      <c r="K140" s="72" t="s">
        <v>77</v>
      </c>
      <c r="L140" s="32"/>
    </row>
    <row r="141" spans="1:12" s="27" customFormat="1" ht="15.6">
      <c r="A141" s="28"/>
      <c r="B141" s="29"/>
      <c r="C141" s="75"/>
      <c r="D141" s="70" t="s">
        <v>32</v>
      </c>
      <c r="E141" s="66" t="s">
        <v>43</v>
      </c>
      <c r="F141" s="89">
        <v>25</v>
      </c>
      <c r="G141" s="90">
        <v>1.67</v>
      </c>
      <c r="H141" s="90">
        <v>0.25</v>
      </c>
      <c r="I141" s="90">
        <v>11.03</v>
      </c>
      <c r="J141" s="90">
        <v>54.0715</v>
      </c>
      <c r="K141" s="77" t="s">
        <v>24</v>
      </c>
      <c r="L141" s="32"/>
    </row>
    <row r="142" spans="1:12" s="27" customFormat="1" ht="15.6">
      <c r="A142" s="28"/>
      <c r="B142" s="29"/>
      <c r="C142" s="75"/>
      <c r="D142" s="92" t="s">
        <v>34</v>
      </c>
      <c r="E142" s="73" t="s">
        <v>35</v>
      </c>
      <c r="F142" s="88">
        <v>25</v>
      </c>
      <c r="G142" s="90">
        <v>1.72</v>
      </c>
      <c r="H142" s="90">
        <v>0.25</v>
      </c>
      <c r="I142" s="90">
        <v>12.01</v>
      </c>
      <c r="J142" s="90">
        <v>58.285499999999999</v>
      </c>
      <c r="K142" s="72" t="s">
        <v>24</v>
      </c>
      <c r="L142" s="32"/>
    </row>
    <row r="143" spans="1:12" s="22" customFormat="1" ht="16.2" thickBot="1">
      <c r="A143" s="59"/>
      <c r="B143" s="60"/>
      <c r="C143" s="129" t="s">
        <v>27</v>
      </c>
      <c r="D143" s="130"/>
      <c r="E143" s="51"/>
      <c r="F143" s="52">
        <f>SUM(F135:F142)</f>
        <v>398</v>
      </c>
      <c r="G143" s="52">
        <f t="shared" ref="G143:J143" si="12">SUM(G135:G142)</f>
        <v>27.82</v>
      </c>
      <c r="H143" s="52">
        <f t="shared" si="12"/>
        <v>34.01</v>
      </c>
      <c r="I143" s="52">
        <f t="shared" si="12"/>
        <v>122.42000000000002</v>
      </c>
      <c r="J143" s="52">
        <f t="shared" si="12"/>
        <v>899.71173729999998</v>
      </c>
      <c r="K143" s="54"/>
      <c r="L143" s="54">
        <v>166</v>
      </c>
    </row>
    <row r="144" spans="1:12" s="27" customFormat="1" ht="15.6">
      <c r="A144" s="48">
        <v>2</v>
      </c>
      <c r="B144" s="49">
        <v>4</v>
      </c>
      <c r="C144" s="104" t="s">
        <v>51</v>
      </c>
      <c r="D144" s="95" t="s">
        <v>52</v>
      </c>
      <c r="E144" s="106" t="s">
        <v>86</v>
      </c>
      <c r="F144" s="107" t="str">
        <f>"250"</f>
        <v>250</v>
      </c>
      <c r="G144" s="108">
        <v>5.49</v>
      </c>
      <c r="H144" s="108">
        <v>5.0199999999999996</v>
      </c>
      <c r="I144" s="108">
        <v>21</v>
      </c>
      <c r="J144" s="108">
        <v>149.84146799999999</v>
      </c>
      <c r="K144" s="109" t="s">
        <v>87</v>
      </c>
      <c r="L144" s="34"/>
    </row>
    <row r="145" spans="1:12" s="27" customFormat="1" ht="15.6">
      <c r="A145" s="28"/>
      <c r="B145" s="29"/>
      <c r="C145" s="94"/>
      <c r="D145" s="95" t="s">
        <v>64</v>
      </c>
      <c r="E145" s="96" t="s">
        <v>133</v>
      </c>
      <c r="F145" s="97">
        <v>100</v>
      </c>
      <c r="G145" s="110">
        <v>13.04</v>
      </c>
      <c r="H145" s="110">
        <v>21.4</v>
      </c>
      <c r="I145" s="110">
        <v>36.46</v>
      </c>
      <c r="J145" s="110">
        <v>388.9424573</v>
      </c>
      <c r="K145" s="122" t="s">
        <v>134</v>
      </c>
      <c r="L145" s="34"/>
    </row>
    <row r="146" spans="1:12" s="27" customFormat="1" ht="15.6">
      <c r="A146" s="28"/>
      <c r="B146" s="29"/>
      <c r="C146" s="94"/>
      <c r="D146" s="95" t="s">
        <v>23</v>
      </c>
      <c r="E146" s="96" t="s">
        <v>65</v>
      </c>
      <c r="F146" s="97">
        <v>30</v>
      </c>
      <c r="G146" s="110">
        <v>2.16</v>
      </c>
      <c r="H146" s="110">
        <v>2.5499999999999998</v>
      </c>
      <c r="I146" s="110">
        <v>16.649999999999999</v>
      </c>
      <c r="J146" s="110">
        <v>95.219999999999985</v>
      </c>
      <c r="K146" s="113" t="s">
        <v>66</v>
      </c>
      <c r="L146" s="34"/>
    </row>
    <row r="147" spans="1:12" s="27" customFormat="1" ht="15.6">
      <c r="A147" s="28"/>
      <c r="B147" s="29"/>
      <c r="C147" s="94"/>
      <c r="D147" s="95" t="s">
        <v>31</v>
      </c>
      <c r="E147" s="96" t="s">
        <v>145</v>
      </c>
      <c r="F147" s="97">
        <v>200</v>
      </c>
      <c r="G147" s="110">
        <v>0.28000000000000003</v>
      </c>
      <c r="H147" s="110">
        <v>0.15</v>
      </c>
      <c r="I147" s="110">
        <v>12.66</v>
      </c>
      <c r="J147" s="110">
        <v>50.111600000000003</v>
      </c>
      <c r="K147" s="99" t="s">
        <v>88</v>
      </c>
      <c r="L147" s="34"/>
    </row>
    <row r="148" spans="1:12" s="27" customFormat="1" ht="15.6">
      <c r="A148" s="28"/>
      <c r="B148" s="29"/>
      <c r="C148" s="94"/>
      <c r="D148" s="95" t="s">
        <v>152</v>
      </c>
      <c r="E148" s="96" t="s">
        <v>44</v>
      </c>
      <c r="F148" s="114" t="str">
        <f>"120"</f>
        <v>120</v>
      </c>
      <c r="G148" s="110">
        <v>0.48</v>
      </c>
      <c r="H148" s="110">
        <v>0.36</v>
      </c>
      <c r="I148" s="110">
        <v>15.72</v>
      </c>
      <c r="J148" s="110">
        <v>60.827999999999996</v>
      </c>
      <c r="K148" s="118"/>
      <c r="L148" s="34"/>
    </row>
    <row r="149" spans="1:12" s="27" customFormat="1" ht="31.2">
      <c r="A149" s="28"/>
      <c r="B149" s="29"/>
      <c r="C149" s="94"/>
      <c r="D149" s="95" t="s">
        <v>63</v>
      </c>
      <c r="E149" s="106" t="s">
        <v>139</v>
      </c>
      <c r="F149" s="112">
        <v>25</v>
      </c>
      <c r="G149" s="108">
        <v>1.29</v>
      </c>
      <c r="H149" s="108">
        <v>1.67</v>
      </c>
      <c r="I149" s="108">
        <v>16.149999999999999</v>
      </c>
      <c r="J149" s="108">
        <v>78.253249999999994</v>
      </c>
      <c r="K149" s="109"/>
      <c r="L149" s="34"/>
    </row>
    <row r="150" spans="1:12" s="27" customFormat="1" ht="15.6">
      <c r="A150" s="28"/>
      <c r="B150" s="29"/>
      <c r="C150" s="94"/>
      <c r="D150" s="95" t="s">
        <v>34</v>
      </c>
      <c r="E150" s="106" t="s">
        <v>45</v>
      </c>
      <c r="F150" s="107" t="str">
        <f>"25"</f>
        <v>25</v>
      </c>
      <c r="G150" s="108">
        <v>1.67</v>
      </c>
      <c r="H150" s="108">
        <v>0.25</v>
      </c>
      <c r="I150" s="108">
        <v>11.03</v>
      </c>
      <c r="J150" s="108">
        <v>54.0715</v>
      </c>
      <c r="K150" s="114" t="s">
        <v>24</v>
      </c>
      <c r="L150" s="34"/>
    </row>
    <row r="151" spans="1:12" s="27" customFormat="1" ht="15.6">
      <c r="A151" s="28"/>
      <c r="B151" s="29"/>
      <c r="C151" s="94"/>
      <c r="D151" s="95" t="s">
        <v>32</v>
      </c>
      <c r="E151" s="96" t="s">
        <v>35</v>
      </c>
      <c r="F151" s="114" t="str">
        <f>"25"</f>
        <v>25</v>
      </c>
      <c r="G151" s="110">
        <v>1.72</v>
      </c>
      <c r="H151" s="110">
        <v>0.25</v>
      </c>
      <c r="I151" s="110">
        <v>12.01</v>
      </c>
      <c r="J151" s="110">
        <v>58.285499999999999</v>
      </c>
      <c r="K151" s="102" t="s">
        <v>24</v>
      </c>
      <c r="L151" s="34"/>
    </row>
    <row r="152" spans="1:12" s="22" customFormat="1" ht="16.2" thickBot="1">
      <c r="A152" s="59">
        <v>2</v>
      </c>
      <c r="B152" s="60">
        <v>5</v>
      </c>
      <c r="C152" s="131" t="s">
        <v>27</v>
      </c>
      <c r="D152" s="132"/>
      <c r="E152" s="61"/>
      <c r="F152" s="62">
        <f>F151+F150+F149+F148+F145+F144</f>
        <v>545</v>
      </c>
      <c r="G152" s="62">
        <f t="shared" ref="G152:J152" si="13">G151+G150+G149+G148+G145+G144</f>
        <v>23.689999999999998</v>
      </c>
      <c r="H152" s="62">
        <f t="shared" si="13"/>
        <v>28.95</v>
      </c>
      <c r="I152" s="62">
        <f t="shared" si="13"/>
        <v>112.37</v>
      </c>
      <c r="J152" s="62">
        <f t="shared" si="13"/>
        <v>790.2221753</v>
      </c>
      <c r="K152" s="63"/>
      <c r="L152" s="64">
        <v>248</v>
      </c>
    </row>
    <row r="153" spans="1:12" s="27" customFormat="1" ht="15.6">
      <c r="A153" s="23">
        <v>2</v>
      </c>
      <c r="B153" s="24">
        <v>5</v>
      </c>
      <c r="C153" s="74" t="s">
        <v>22</v>
      </c>
      <c r="D153" s="87" t="s">
        <v>28</v>
      </c>
      <c r="E153" s="66" t="s">
        <v>135</v>
      </c>
      <c r="F153" s="67">
        <v>100</v>
      </c>
      <c r="G153" s="68">
        <v>25.72</v>
      </c>
      <c r="H153" s="68">
        <v>14.01</v>
      </c>
      <c r="I153" s="68">
        <v>1.94</v>
      </c>
      <c r="J153" s="68">
        <v>235.67367999999996</v>
      </c>
      <c r="K153" s="93" t="s">
        <v>136</v>
      </c>
      <c r="L153" s="26"/>
    </row>
    <row r="154" spans="1:12" s="27" customFormat="1" ht="15.6">
      <c r="A154" s="28"/>
      <c r="B154" s="29"/>
      <c r="C154" s="75"/>
      <c r="D154" s="65" t="s">
        <v>29</v>
      </c>
      <c r="E154" s="66" t="s">
        <v>137</v>
      </c>
      <c r="F154" s="67">
        <v>150</v>
      </c>
      <c r="G154" s="68">
        <v>5.23</v>
      </c>
      <c r="H154" s="68">
        <v>7.13</v>
      </c>
      <c r="I154" s="68">
        <v>35.06</v>
      </c>
      <c r="J154" s="68">
        <v>222.14864999999998</v>
      </c>
      <c r="K154" s="69" t="s">
        <v>138</v>
      </c>
      <c r="L154" s="32"/>
    </row>
    <row r="155" spans="1:12" s="27" customFormat="1" ht="17.100000000000001" customHeight="1">
      <c r="A155" s="28"/>
      <c r="B155" s="29"/>
      <c r="C155" s="75"/>
      <c r="D155" s="70" t="s">
        <v>31</v>
      </c>
      <c r="E155" s="66" t="s">
        <v>47</v>
      </c>
      <c r="F155" s="67">
        <v>200</v>
      </c>
      <c r="G155" s="68">
        <v>2.97</v>
      </c>
      <c r="H155" s="68">
        <v>1.72</v>
      </c>
      <c r="I155" s="68">
        <v>11.41</v>
      </c>
      <c r="J155" s="68">
        <v>70.851055000000002</v>
      </c>
      <c r="K155" s="69" t="s">
        <v>48</v>
      </c>
      <c r="L155" s="32"/>
    </row>
    <row r="156" spans="1:12" s="27" customFormat="1" ht="15.6">
      <c r="A156" s="28"/>
      <c r="B156" s="29"/>
      <c r="C156" s="75"/>
      <c r="D156" s="70" t="s">
        <v>32</v>
      </c>
      <c r="E156" s="66" t="s">
        <v>33</v>
      </c>
      <c r="F156" s="71">
        <v>30</v>
      </c>
      <c r="G156" s="68">
        <v>2.21</v>
      </c>
      <c r="H156" s="68">
        <v>0.59</v>
      </c>
      <c r="I156" s="68">
        <v>15.38</v>
      </c>
      <c r="J156" s="68">
        <v>75.11699999999999</v>
      </c>
      <c r="K156" s="72" t="s">
        <v>24</v>
      </c>
      <c r="L156" s="32"/>
    </row>
    <row r="157" spans="1:12" s="27" customFormat="1" ht="15.6">
      <c r="A157" s="28"/>
      <c r="B157" s="29"/>
      <c r="C157" s="75"/>
      <c r="D157" s="92" t="s">
        <v>34</v>
      </c>
      <c r="E157" s="73" t="s">
        <v>35</v>
      </c>
      <c r="F157" s="88">
        <v>25</v>
      </c>
      <c r="G157" s="68">
        <v>1.72</v>
      </c>
      <c r="H157" s="68">
        <v>0.25</v>
      </c>
      <c r="I157" s="68">
        <v>12.01</v>
      </c>
      <c r="J157" s="68">
        <v>58.285499999999999</v>
      </c>
      <c r="K157" s="72" t="s">
        <v>24</v>
      </c>
      <c r="L157" s="32"/>
    </row>
    <row r="158" spans="1:12" s="27" customFormat="1" ht="15.6">
      <c r="A158" s="28"/>
      <c r="B158" s="29"/>
      <c r="C158" s="75"/>
      <c r="D158" s="65"/>
      <c r="E158" s="73"/>
      <c r="F158" s="88"/>
      <c r="G158" s="77"/>
      <c r="H158" s="77"/>
      <c r="I158" s="77"/>
      <c r="J158" s="77"/>
      <c r="K158" s="72"/>
      <c r="L158" s="32"/>
    </row>
    <row r="159" spans="1:12" s="22" customFormat="1" ht="16.2" thickBot="1">
      <c r="A159" s="59"/>
      <c r="B159" s="60"/>
      <c r="C159" s="134" t="s">
        <v>27</v>
      </c>
      <c r="D159" s="135"/>
      <c r="E159" s="56"/>
      <c r="F159" s="52">
        <f>F158+F157+F156+F155+F154+F153</f>
        <v>505</v>
      </c>
      <c r="G159" s="52">
        <f>G158+G157+G156+G155+G154+G153</f>
        <v>37.85</v>
      </c>
      <c r="H159" s="52">
        <f>H158+H157+H156+H155+H154+H153</f>
        <v>23.7</v>
      </c>
      <c r="I159" s="52">
        <f>I158+I157+I156+I155+I154+I153</f>
        <v>75.8</v>
      </c>
      <c r="J159" s="52">
        <f>J158+J157+J156+J155+J154+J153</f>
        <v>662.07588499999997</v>
      </c>
      <c r="K159" s="54"/>
      <c r="L159" s="54">
        <v>166</v>
      </c>
    </row>
    <row r="160" spans="1:12" s="27" customFormat="1" ht="31.2">
      <c r="A160" s="23">
        <v>2</v>
      </c>
      <c r="B160" s="24">
        <v>5</v>
      </c>
      <c r="C160" s="104" t="s">
        <v>51</v>
      </c>
      <c r="D160" s="115" t="s">
        <v>52</v>
      </c>
      <c r="E160" s="106" t="s">
        <v>161</v>
      </c>
      <c r="F160" s="112">
        <v>280</v>
      </c>
      <c r="G160" s="108">
        <v>4.2300000000000004</v>
      </c>
      <c r="H160" s="108">
        <v>6.07</v>
      </c>
      <c r="I160" s="108">
        <v>33.909999999999997</v>
      </c>
      <c r="J160" s="108">
        <v>202.33</v>
      </c>
      <c r="K160" s="124" t="s">
        <v>162</v>
      </c>
      <c r="L160" s="26"/>
    </row>
    <row r="161" spans="1:12" s="27" customFormat="1" ht="16.5" customHeight="1">
      <c r="A161" s="28"/>
      <c r="B161" s="29"/>
      <c r="C161" s="94"/>
      <c r="D161" s="95" t="s">
        <v>28</v>
      </c>
      <c r="E161" s="96" t="s">
        <v>135</v>
      </c>
      <c r="F161" s="97">
        <v>100</v>
      </c>
      <c r="G161" s="110">
        <v>25.72</v>
      </c>
      <c r="H161" s="110">
        <v>14.01</v>
      </c>
      <c r="I161" s="110">
        <v>1.94</v>
      </c>
      <c r="J161" s="110">
        <v>235.67367999999996</v>
      </c>
      <c r="K161" s="117" t="s">
        <v>136</v>
      </c>
      <c r="L161" s="32"/>
    </row>
    <row r="162" spans="1:12" s="27" customFormat="1" ht="16.5" customHeight="1">
      <c r="A162" s="28"/>
      <c r="B162" s="29"/>
      <c r="C162" s="94"/>
      <c r="D162" s="95" t="s">
        <v>29</v>
      </c>
      <c r="E162" s="96" t="s">
        <v>137</v>
      </c>
      <c r="F162" s="97">
        <v>150</v>
      </c>
      <c r="G162" s="110">
        <v>5.23</v>
      </c>
      <c r="H162" s="110">
        <v>7.13</v>
      </c>
      <c r="I162" s="110">
        <v>35.06</v>
      </c>
      <c r="J162" s="110">
        <v>222.14864999999998</v>
      </c>
      <c r="K162" s="99" t="s">
        <v>138</v>
      </c>
      <c r="L162" s="32"/>
    </row>
    <row r="163" spans="1:12" s="27" customFormat="1" ht="15.6">
      <c r="A163" s="28"/>
      <c r="B163" s="29"/>
      <c r="C163" s="94"/>
      <c r="D163" s="95" t="s">
        <v>31</v>
      </c>
      <c r="E163" s="106" t="s">
        <v>84</v>
      </c>
      <c r="F163" s="112">
        <v>200</v>
      </c>
      <c r="G163" s="108">
        <v>0.22</v>
      </c>
      <c r="H163" s="108">
        <v>0.08</v>
      </c>
      <c r="I163" s="108">
        <v>15.79</v>
      </c>
      <c r="J163" s="108">
        <v>61.524844785714293</v>
      </c>
      <c r="K163" s="109" t="s">
        <v>89</v>
      </c>
      <c r="L163" s="32"/>
    </row>
    <row r="164" spans="1:12" s="27" customFormat="1" ht="17.100000000000001" customHeight="1">
      <c r="A164" s="28"/>
      <c r="B164" s="29"/>
      <c r="C164" s="94"/>
      <c r="D164" s="95" t="s">
        <v>34</v>
      </c>
      <c r="E164" s="106" t="s">
        <v>41</v>
      </c>
      <c r="F164" s="107" t="str">
        <f>"20"</f>
        <v>20</v>
      </c>
      <c r="G164" s="108">
        <v>1.57</v>
      </c>
      <c r="H164" s="108">
        <v>0.59</v>
      </c>
      <c r="I164" s="108">
        <v>9.8000000000000007</v>
      </c>
      <c r="J164" s="108">
        <v>51.744</v>
      </c>
      <c r="K164" s="102" t="s">
        <v>24</v>
      </c>
      <c r="L164" s="32"/>
    </row>
    <row r="165" spans="1:12" s="27" customFormat="1" ht="15.6">
      <c r="A165" s="28"/>
      <c r="B165" s="29"/>
      <c r="C165" s="94"/>
      <c r="D165" s="105" t="s">
        <v>32</v>
      </c>
      <c r="E165" s="96" t="s">
        <v>35</v>
      </c>
      <c r="F165" s="114" t="str">
        <f>"25"</f>
        <v>25</v>
      </c>
      <c r="G165" s="110">
        <v>1.72</v>
      </c>
      <c r="H165" s="110">
        <v>0.25</v>
      </c>
      <c r="I165" s="110">
        <v>12.01</v>
      </c>
      <c r="J165" s="110">
        <v>58.285499999999999</v>
      </c>
      <c r="K165" s="102" t="s">
        <v>24</v>
      </c>
      <c r="L165" s="32"/>
    </row>
    <row r="166" spans="1:12" s="27" customFormat="1" ht="15.6">
      <c r="A166" s="28"/>
      <c r="B166" s="29"/>
      <c r="C166" s="94"/>
      <c r="D166" s="105"/>
      <c r="E166" s="100"/>
      <c r="F166" s="103"/>
      <c r="G166" s="98"/>
      <c r="H166" s="98"/>
      <c r="I166" s="98"/>
      <c r="J166" s="98"/>
      <c r="K166" s="102"/>
      <c r="L166" s="32"/>
    </row>
    <row r="167" spans="1:12" s="27" customFormat="1" ht="16.2" thickBot="1">
      <c r="A167" s="59"/>
      <c r="B167" s="60"/>
      <c r="C167" s="134" t="s">
        <v>27</v>
      </c>
      <c r="D167" s="135"/>
      <c r="E167" s="56"/>
      <c r="F167" s="128">
        <f>SUM(F160:F166)</f>
        <v>730</v>
      </c>
      <c r="G167" s="128">
        <f t="shared" ref="G167:J167" si="14">SUM(G160:G166)</f>
        <v>38.69</v>
      </c>
      <c r="H167" s="128">
        <f t="shared" si="14"/>
        <v>28.129999999999995</v>
      </c>
      <c r="I167" s="128">
        <f t="shared" si="14"/>
        <v>108.50999999999999</v>
      </c>
      <c r="J167" s="128">
        <f t="shared" si="14"/>
        <v>831.7066747857142</v>
      </c>
      <c r="K167" s="54"/>
      <c r="L167" s="54">
        <v>248</v>
      </c>
    </row>
    <row r="168" spans="1:12" ht="13.8" thickBot="1">
      <c r="A168" s="16"/>
      <c r="B168" s="17"/>
      <c r="C168" s="133" t="s">
        <v>50</v>
      </c>
      <c r="D168" s="133"/>
      <c r="E168" s="133"/>
      <c r="F168" s="18">
        <v>7378.5</v>
      </c>
      <c r="G168" s="18">
        <v>36.345999999999997</v>
      </c>
      <c r="H168" s="18">
        <v>351.27699999999999</v>
      </c>
      <c r="I168" s="18">
        <v>1140.93</v>
      </c>
      <c r="J168" s="18">
        <v>8892.1677</v>
      </c>
      <c r="K168" s="18"/>
      <c r="L168" s="18">
        <v>1920</v>
      </c>
    </row>
    <row r="169" spans="1:12">
      <c r="F169" s="19"/>
      <c r="G169" s="20"/>
      <c r="H169" s="20"/>
      <c r="I169" s="20"/>
      <c r="J169" s="20"/>
    </row>
  </sheetData>
  <mergeCells count="24">
    <mergeCell ref="C72:D72"/>
    <mergeCell ref="C79:D79"/>
    <mergeCell ref="C87:D87"/>
    <mergeCell ref="C1:E1"/>
    <mergeCell ref="H1:K1"/>
    <mergeCell ref="H2:K2"/>
    <mergeCell ref="C24:D24"/>
    <mergeCell ref="C14:D14"/>
    <mergeCell ref="C38:D38"/>
    <mergeCell ref="C47:D47"/>
    <mergeCell ref="C31:D31"/>
    <mergeCell ref="C55:D55"/>
    <mergeCell ref="C63:D63"/>
    <mergeCell ref="C95:D95"/>
    <mergeCell ref="C104:D104"/>
    <mergeCell ref="C168:E168"/>
    <mergeCell ref="C119:D119"/>
    <mergeCell ref="C167:D167"/>
    <mergeCell ref="C159:D159"/>
    <mergeCell ref="C111:D111"/>
    <mergeCell ref="C126:D126"/>
    <mergeCell ref="C134:D134"/>
    <mergeCell ref="C143:D143"/>
    <mergeCell ref="C152:D152"/>
  </mergeCells>
  <conditionalFormatting sqref="F116:K116 F108:K108 F92:K92 F101:K101 F60:K60">
    <cfRule type="cellIs" dxfId="2" priority="48" stopIfTrue="1" operator="equal">
      <formula>0</formula>
    </cfRule>
    <cfRule type="cellIs" dxfId="1" priority="49" stopIfTrue="1" operator="equal">
      <formula>0</formula>
    </cfRule>
  </conditionalFormatting>
  <conditionalFormatting sqref="F141:J141 F150:K150 F91:K92 F88:K88 F96:J96 F108:K110 F100:K101 F121:K121 F115:K117 F140:K140 F137:K138 F129:K129 F145:K147 F60:K60 F56:K57 F68:K71">
    <cfRule type="cellIs" dxfId="0" priority="33" stopIfTrue="1" operator="equal">
      <formula>0</formula>
    </cfRule>
  </conditionalFormatting>
  <pageMargins left="0.7" right="0.7" top="0.75" bottom="0.75" header="0.3" footer="0.3"/>
  <pageSetup paperSize="9" scale="79" orientation="landscape" r:id="rId1"/>
  <ignoredErrors>
    <ignoredError sqref="G14:H14 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on</cp:lastModifiedBy>
  <cp:lastPrinted>2024-05-06T12:00:28Z</cp:lastPrinted>
  <dcterms:created xsi:type="dcterms:W3CDTF">2022-05-16T14:23:00Z</dcterms:created>
  <dcterms:modified xsi:type="dcterms:W3CDTF">2024-05-06T12:04:14Z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8EFD93C09A81425D8684438A91BD1144_13</vt:lpwstr>
  </property>
  <property fmtid="{D5CDD505-2E9C-101B-9397-08002B2CF9AE}" pid="3" name="KSOProductBuildVer">
    <vt:lpwstr>1049-12.2.0.13266</vt:lpwstr>
  </property>
</Properties>
</file>